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3"/>
  </bookViews>
  <sheets>
    <sheet name="Приложение № 3" sheetId="1" r:id="rId1"/>
    <sheet name="приложение 4" sheetId="2" r:id="rId2"/>
    <sheet name="приложение 6" sheetId="3" r:id="rId3"/>
    <sheet name="приложение 9" sheetId="4" r:id="rId4"/>
  </sheets>
  <definedNames>
    <definedName name="_xlnm.Print_Titles" localSheetId="0">'Приложение № 3'!$9:$10</definedName>
    <definedName name="_xlnm.Print_Area" localSheetId="0">'Приложение № 3'!$A$1:$E$71</definedName>
  </definedNames>
  <calcPr fullCalcOnLoad="1"/>
</workbook>
</file>

<file path=xl/sharedStrings.xml><?xml version="1.0" encoding="utf-8"?>
<sst xmlns="http://schemas.openxmlformats.org/spreadsheetml/2006/main" count="663" uniqueCount="288">
  <si>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</si>
  <si>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</si>
  <si>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</si>
  <si>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</si>
  <si>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</si>
  <si>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</si>
  <si>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</si>
  <si>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</si>
  <si>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</si>
  <si>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</si>
  <si>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</si>
  <si>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</si>
  <si>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</si>
  <si>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</si>
  <si>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</si>
  <si>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</si>
  <si>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</si>
  <si>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</si>
  <si>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</si>
  <si>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</si>
  <si>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</si>
  <si>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</si>
  <si>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</si>
  <si>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</si>
  <si>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</si>
  <si>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</si>
  <si>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</si>
  <si>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</si>
  <si>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</si>
  <si>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</si>
  <si>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</si>
  <si>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</si>
  <si>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</si>
  <si>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</si>
  <si>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</si>
  <si>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</si>
  <si>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</si>
  <si>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</si>
  <si>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</si>
  <si>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</si>
  <si>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</si>
  <si>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</si>
  <si>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</si>
  <si>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</si>
  <si>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</si>
  <si>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</si>
  <si>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</si>
  <si>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</si>
  <si>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</si>
  <si>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</si>
  <si>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</si>
  <si>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</si>
  <si>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</si>
  <si>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</si>
  <si>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</si>
  <si>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</si>
  <si>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</si>
  <si>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</si>
  <si>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</si>
  <si>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</si>
  <si>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</si>
  <si>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</si>
  <si>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</si>
  <si>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</si>
  <si>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</si>
  <si>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</si>
  <si>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</si>
  <si>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</si>
  <si>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</si>
  <si>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</si>
  <si>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</si>
  <si>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</si>
  <si>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</si>
  <si>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</si>
  <si>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</si>
  <si>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</si>
  <si>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</si>
  <si>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</si>
  <si>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</si>
  <si>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</si>
  <si>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</si>
  <si>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</si>
  <si>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</si>
  <si>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</si>
  <si>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</si>
  <si>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</si>
  <si>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</si>
  <si>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</si>
  <si>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</si>
  <si>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</si>
  <si>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</si>
  <si>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</si>
  <si>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</si>
  <si>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</si>
  <si>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</si>
  <si>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</si>
  <si>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</si>
  <si>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</si>
  <si>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</si>
  <si>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</si>
  <si>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</si>
  <si>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</si>
  <si>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</si>
  <si>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</si>
  <si>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</si>
  <si>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</si>
  <si>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</si>
  <si>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</si>
  <si>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</si>
  <si>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</si>
  <si>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</si>
  <si>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</si>
  <si>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</si>
  <si>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1 13 00000 00 0000 000</t>
  </si>
  <si>
    <t>1 13 01000 00 0000 130</t>
  </si>
  <si>
    <t>1 13 01990 00 0000 130</t>
  </si>
  <si>
    <t>1 13 01995 10 0000 000</t>
  </si>
  <si>
    <t xml:space="preserve">Прогнозируемое поступление доходов бюджета сельского поселения "Оксовское"  Плесецкого муниципального района Архангельской области
на 2021 год и на плановый период  2022 и 2023 годов
 </t>
  </si>
  <si>
    <r>
      <t xml:space="preserve">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</si>
  <si>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поселения "Оксовское"  </t>
  </si>
  <si>
    <t xml:space="preserve">Плесецкого муниципального района Архангельской области </t>
  </si>
  <si>
    <t>2 19 00000 00 0000 000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</si>
  <si>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</si>
  <si>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</si>
  <si>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СУБСИДИЙ,СУБВЕНЦИЙ И ИНЫХ МЕЖБЮДЖЕТНЫХ ТРАНСФЕРТОВ, ИМЕЮЩИХ ЦЕЛЕВОЕ НАЗНАЧЕНИЕ, ПРОШЛЫХ ЛЕТ ИЗ БЮДЖЕТОВ СЕЛЬСКИХ ПОСЕЛЕНИЙ</t>
  </si>
  <si>
    <t xml:space="preserve">Приложение № 4
к решению Совета (Собрания) депутатов 
муниципального образования
«_________________________»
Приложение № 3 </t>
  </si>
  <si>
    <r>
      <t xml:space="preserve">                                           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</si>
  <si>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 поселения "Оксовское"  </t>
  </si>
  <si>
    <t xml:space="preserve">                                        Плесецкого муниципального района                                                                                       Архангельской области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</si>
  <si>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</si>
  <si>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Наименование показателей</t>
  </si>
  <si>
    <t>Глава</t>
  </si>
  <si>
    <t>Раз-дел</t>
  </si>
  <si>
    <t>Под-раздел</t>
  </si>
  <si>
    <t>Целевая статья</t>
  </si>
  <si>
    <t>Вид расхо-дов</t>
  </si>
  <si>
    <t>Администрация сельского поселения "Оксовское"  Плесецкого муниципального района Архангельской области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</si>
  <si>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</si>
  <si>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</si>
  <si>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</si>
  <si>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</si>
  <si>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</si>
  <si>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органов местного самоуправления </t>
  </si>
  <si>
    <t>21 0 00 00000</t>
  </si>
  <si>
    <t xml:space="preserve">Глава муниципального образования </t>
  </si>
  <si>
    <t xml:space="preserve">21 1 00 00000 </t>
  </si>
  <si>
    <t>Расходы на содержание органов местного самоуправления и обеспечение их функций</t>
  </si>
  <si>
    <t>21 1 00 90010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</si>
  <si>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</si>
  <si>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</si>
  <si>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</si>
  <si>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</si>
  <si>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</si>
  <si>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22 0 00 00000</t>
  </si>
  <si>
    <t>Местная администрация</t>
  </si>
  <si>
    <t>22 1 00 00000</t>
  </si>
  <si>
    <t>22 1 00 90010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</si>
  <si>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</si>
  <si>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</si>
  <si>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</si>
  <si>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</si>
  <si>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Административная комиссия</t>
  </si>
  <si>
    <t>Осуществление государственных полномочий в сфере административных правонарушений</t>
  </si>
  <si>
    <t>22 1 00 78793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</si>
  <si>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</si>
  <si>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</si>
  <si>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23 0 00 00000</t>
  </si>
  <si>
    <t xml:space="preserve">Муниципальный финансовый контроль </t>
  </si>
  <si>
    <t>23 1 00 00000</t>
  </si>
  <si>
    <t>Передача части полномочий по решению вопросов местного значения в соответствии с заключенными соглашениями</t>
  </si>
  <si>
    <t>23 1 00 90010</t>
  </si>
  <si>
    <t>Межбюджетные трансферты</t>
  </si>
  <si>
    <t>Иные межбюджетные трансферты</t>
  </si>
  <si>
    <t>Резервные фонды</t>
  </si>
  <si>
    <t>11</t>
  </si>
  <si>
    <t>Резервный фонд</t>
  </si>
  <si>
    <t>25 0 00 00000</t>
  </si>
  <si>
    <t xml:space="preserve">Резервный фонд администрации муниципального образования </t>
  </si>
  <si>
    <t>25 1 00 90010</t>
  </si>
  <si>
    <t>Резервные средства</t>
  </si>
  <si>
    <t>Национальная оборона</t>
  </si>
  <si>
    <t>Мобилизационная и вневойсковая подготовка</t>
  </si>
  <si>
    <t>Первичный воинский учет</t>
  </si>
  <si>
    <t>27 0 00 00000</t>
  </si>
  <si>
    <t>Осуществление первичного воинского учета на территориях, где отсутствуют военные комиссариаты</t>
  </si>
  <si>
    <t>27 1 00 51180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</si>
  <si>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</si>
  <si>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</si>
  <si>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</si>
  <si>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пожарной безопасности</t>
  </si>
  <si>
    <t>28 0 00 00000</t>
  </si>
  <si>
    <t>28 1 00 00000</t>
  </si>
  <si>
    <t>Осуществление полномочий органа местного самоуправления в сфере пожарной безопасности</t>
  </si>
  <si>
    <t>28 1 00 90010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</si>
  <si>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</si>
  <si>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</si>
  <si>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</si>
  <si>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</si>
  <si>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31 0 00 00000</t>
  </si>
  <si>
    <t>Уплата взносов на капитальный ремонт общего имущества в многоквартирных домах на счет регионального оператора</t>
  </si>
  <si>
    <t>31 1 00 90010</t>
  </si>
  <si>
    <t>Коммунальное хозяйство</t>
  </si>
  <si>
    <t xml:space="preserve">Мероприятия в сфере коммунального хозяйства </t>
  </si>
  <si>
    <t>32 0 00 00000</t>
  </si>
  <si>
    <t>Осуществление мероприятий в сфере коммунального хозяйства  за счет средств бюджета поселения</t>
  </si>
  <si>
    <t>32 1 00 90010</t>
  </si>
  <si>
    <t>Мероприятия по содержанию мест(площадок)накопления твердых коммунальных отходов</t>
  </si>
  <si>
    <t>Благоустройство</t>
  </si>
  <si>
    <t>Мероприятия в сфере благоустройства</t>
  </si>
  <si>
    <t>33 0 00 00000</t>
  </si>
  <si>
    <t>Осуществление прочих мероприятий по благоустройству поселений за счет средств бюджета поселения</t>
  </si>
  <si>
    <t>33 1 00 90010</t>
  </si>
  <si>
    <t>Мероприятия по реализации муниципальной программы  "Формирование современной городской среды</t>
  </si>
  <si>
    <t>13 0 F2 55550</t>
  </si>
  <si>
    <t>Другие вопросы в области  жилищно-коммунального хозяйства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</si>
  <si>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</si>
  <si>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34 1 00 88370</t>
  </si>
  <si>
    <t xml:space="preserve">Культура, кинематография </t>
  </si>
  <si>
    <t>08</t>
  </si>
  <si>
    <t>Культура</t>
  </si>
  <si>
    <t>Деятельность в сфере культуры</t>
  </si>
  <si>
    <t>35 0 00 00000</t>
  </si>
  <si>
    <t>Расходы на обеспечение деятельности подведомственных учреждений</t>
  </si>
  <si>
    <t>35 1 00 S8240</t>
  </si>
  <si>
    <t>Расходы на выплаты персоналу казенных учреждений</t>
  </si>
  <si>
    <t>35 1 00 80400</t>
  </si>
  <si>
    <t>35 1 00 90010</t>
  </si>
  <si>
    <t>Социальная политика</t>
  </si>
  <si>
    <t>Пенсионное обеспечение</t>
  </si>
  <si>
    <t>Доплаты к пенсиям муниципальных служащих</t>
  </si>
  <si>
    <t>36 0 00 00000</t>
  </si>
  <si>
    <t xml:space="preserve">Расходы на пенсионные выплаты </t>
  </si>
  <si>
    <t>36 1 00 90010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</si>
  <si>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</si>
  <si>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</si>
  <si>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ВСЕГО РАСХОДОВ</t>
  </si>
  <si>
    <t xml:space="preserve">Приложение № 6 </t>
  </si>
  <si>
    <t xml:space="preserve"> сельского поселения "Оксовское"  </t>
  </si>
  <si>
    <t>Распределение расходов  по разделам и подразделам   бюджета сельского поселения "Оксовское"  Плесецкого муниципального района Архангельской области    на 2021 год и на плановый период 2022 и 2023 годов</t>
  </si>
  <si>
    <t xml:space="preserve">Наименование разделов/подразделов </t>
  </si>
  <si>
    <t>Раздел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</si>
  <si>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</si>
  <si>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</si>
  <si>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</si>
  <si>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Приложение № 9</t>
  </si>
  <si>
    <t>Источники финансирования дефицита бюджета сельского поселения "Оксовское"  Плесецкого муниципального района Архангельской области  на 2021 год и на плановый период 2022 и 2023 годов</t>
  </si>
  <si>
    <t xml:space="preserve">Наименование </t>
  </si>
  <si>
    <t>Кредиты кредитных организаций в валюте Российской Федерации</t>
  </si>
  <si>
    <t>000 01 02 00 00 00 0000 000</t>
  </si>
  <si>
    <t>(итоги)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</si>
  <si>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</si>
  <si>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</si>
  <si>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</si>
  <si>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</si>
  <si>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</si>
  <si>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</si>
  <si>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</si>
  <si>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</si>
  <si>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</si>
  <si>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</si>
  <si>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</si>
  <si>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</si>
  <si>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</si>
  <si>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</si>
  <si>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</si>
  <si>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</si>
  <si>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</si>
  <si>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</si>
  <si>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</si>
  <si>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</si>
  <si>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</si>
  <si>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</si>
  <si>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</si>
  <si>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</si>
  <si>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</si>
  <si>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</si>
  <si>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</t>
  </si>
  <si>
    <t>35 1 00 71400</t>
  </si>
  <si>
    <t xml:space="preserve"> Реализация мероприятий  в сфере обеспечения  пожарной безопасности </t>
  </si>
  <si>
    <t xml:space="preserve"> от 14 мая 2021 г. № 213</t>
  </si>
  <si>
    <t xml:space="preserve"> от 14 мая 2021 г. № 213 </t>
  </si>
  <si>
    <t>Исполнение судебных актов</t>
  </si>
  <si>
    <t>Повышение средней заработной платы работников муниципальных учреждений культуры</t>
  </si>
  <si>
    <t>04 0 13 78310</t>
  </si>
  <si>
    <t>28 1 00 S8420</t>
  </si>
  <si>
    <t>Развитие территориального общественного самоуправления Архангельской области</t>
  </si>
  <si>
    <t xml:space="preserve"> от  14 мая 2021 г. № 213</t>
  </si>
  <si>
    <t xml:space="preserve"> от  14 мая 2021 г. № 213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</si>
</sst>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\ _₽_-;\-* #,##0.0\ _₽_-;_-* &quot;-&quot;?\ _₽_-;_-@_-"/>
    <numFmt numFmtId="193" formatCode="[&lt;=999]000;[&lt;=9999]000\-00;000\-0000"/>
    <numFmt numFmtId="194" formatCode="0000"/>
    <numFmt numFmtId="195" formatCode="0#"/>
    <numFmt numFmtId="196" formatCode="0.0"/>
  </numFmts>
  <fonts count="7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91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left" vertical="center"/>
    </xf>
    <xf numFmtId="191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>
      <alignment horizontal="center"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91" fontId="7" fillId="0" borderId="15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wrapText="1" indent="1"/>
    </xf>
    <xf numFmtId="191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60" fillId="0" borderId="0" xfId="0" applyFont="1" applyFill="1" applyAlignment="1">
      <alignment horizontal="left" vertical="center" indent="1"/>
    </xf>
    <xf numFmtId="49" fontId="60" fillId="0" borderId="0" xfId="0" applyNumberFormat="1" applyFont="1" applyFill="1" applyAlignment="1">
      <alignment horizontal="left" vertical="center" inden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191" fontId="60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/>
    </xf>
    <xf numFmtId="49" fontId="60" fillId="33" borderId="0" xfId="0" applyNumberFormat="1" applyFont="1" applyFill="1" applyAlignment="1">
      <alignment/>
    </xf>
    <xf numFmtId="191" fontId="60" fillId="33" borderId="0" xfId="0" applyNumberFormat="1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center"/>
    </xf>
    <xf numFmtId="49" fontId="60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91" fontId="62" fillId="0" borderId="0" xfId="0" applyNumberFormat="1" applyFont="1" applyFill="1" applyAlignment="1">
      <alignment/>
    </xf>
    <xf numFmtId="0" fontId="63" fillId="0" borderId="15" xfId="0" applyFont="1" applyFill="1" applyBorder="1" applyAlignment="1">
      <alignment horizontal="left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196" fontId="63" fillId="0" borderId="15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center" wrapText="1"/>
    </xf>
    <xf numFmtId="49" fontId="61" fillId="3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0" fontId="65" fillId="0" borderId="15" xfId="0" applyFont="1" applyBorder="1" applyAlignment="1">
      <alignment horizontal="left" vertical="center" wrapText="1"/>
    </xf>
    <xf numFmtId="49" fontId="63" fillId="34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 wrapText="1"/>
    </xf>
    <xf numFmtId="0" fontId="64" fillId="0" borderId="14" xfId="0" applyFont="1" applyBorder="1" applyAlignment="1">
      <alignment horizontal="left" vertical="center" wrapText="1"/>
    </xf>
    <xf numFmtId="49" fontId="61" fillId="34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right" vertical="center" wrapText="1"/>
    </xf>
    <xf numFmtId="196" fontId="61" fillId="0" borderId="14" xfId="0" applyNumberFormat="1" applyFont="1" applyFill="1" applyBorder="1" applyAlignment="1">
      <alignment horizontal="right" vertical="center" wrapText="1"/>
    </xf>
    <xf numFmtId="0" fontId="63" fillId="33" borderId="15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196" fontId="61" fillId="0" borderId="11" xfId="0" applyNumberFormat="1" applyFont="1" applyFill="1" applyBorder="1" applyAlignment="1">
      <alignment horizontal="right" vertical="center" wrapText="1"/>
    </xf>
    <xf numFmtId="0" fontId="63" fillId="33" borderId="15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horizontal="right" vertical="center" wrapText="1"/>
    </xf>
    <xf numFmtId="196" fontId="66" fillId="0" borderId="15" xfId="0" applyNumberFormat="1" applyFont="1" applyFill="1" applyBorder="1" applyAlignment="1">
      <alignment horizontal="right" vertical="center" wrapText="1"/>
    </xf>
    <xf numFmtId="0" fontId="61" fillId="33" borderId="14" xfId="0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191" fontId="63" fillId="0" borderId="15" xfId="0" applyNumberFormat="1" applyFont="1" applyFill="1" applyBorder="1" applyAlignment="1">
      <alignment horizontal="right" vertical="center" wrapText="1"/>
    </xf>
    <xf numFmtId="191" fontId="61" fillId="0" borderId="14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196" fontId="63" fillId="0" borderId="11" xfId="0" applyNumberFormat="1" applyFont="1" applyFill="1" applyBorder="1" applyAlignment="1">
      <alignment horizontal="right" vertical="center" wrapText="1"/>
    </xf>
    <xf numFmtId="49" fontId="62" fillId="0" borderId="0" xfId="0" applyNumberFormat="1" applyFont="1" applyFill="1" applyAlignment="1">
      <alignment vertical="center"/>
    </xf>
    <xf numFmtId="191" fontId="62" fillId="0" borderId="0" xfId="0" applyNumberFormat="1" applyFont="1" applyFill="1" applyAlignment="1">
      <alignment vertical="center"/>
    </xf>
    <xf numFmtId="49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191" fontId="5" fillId="0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91" fontId="12" fillId="0" borderId="15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191" fontId="13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7" fillId="33" borderId="11" xfId="0" applyFont="1" applyFill="1" applyBorder="1" applyAlignment="1">
      <alignment horizontal="left" vertical="center" wrapText="1"/>
    </xf>
    <xf numFmtId="193" fontId="67" fillId="33" borderId="11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/>
    </xf>
    <xf numFmtId="194" fontId="68" fillId="33" borderId="11" xfId="0" applyNumberFormat="1" applyFont="1" applyFill="1" applyBorder="1" applyAlignment="1">
      <alignment horizontal="center" vertical="center"/>
    </xf>
    <xf numFmtId="195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/>
    </xf>
    <xf numFmtId="191" fontId="69" fillId="33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195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191" fontId="67" fillId="33" borderId="11" xfId="0" applyNumberFormat="1" applyFont="1" applyFill="1" applyBorder="1" applyAlignment="1">
      <alignment horizontal="right" vertical="center" wrapText="1"/>
    </xf>
    <xf numFmtId="193" fontId="68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195" fontId="70" fillId="33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191" fontId="68" fillId="33" borderId="15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195" fontId="70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91" fontId="68" fillId="33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/>
    </xf>
    <xf numFmtId="191" fontId="68" fillId="33" borderId="10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195" fontId="70" fillId="33" borderId="16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/>
    </xf>
    <xf numFmtId="191" fontId="68" fillId="33" borderId="16" xfId="0" applyNumberFormat="1" applyFont="1" applyFill="1" applyBorder="1" applyAlignment="1">
      <alignment horizontal="right" vertical="center"/>
    </xf>
    <xf numFmtId="191" fontId="68" fillId="33" borderId="11" xfId="0" applyNumberFormat="1" applyFont="1" applyFill="1" applyBorder="1" applyAlignment="1">
      <alignment horizontal="right" vertical="center" wrapText="1"/>
    </xf>
    <xf numFmtId="193" fontId="68" fillId="33" borderId="15" xfId="0" applyNumberFormat="1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191" fontId="68" fillId="33" borderId="16" xfId="0" applyNumberFormat="1" applyFont="1" applyFill="1" applyBorder="1" applyAlignment="1">
      <alignment horizontal="right"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191" fontId="67" fillId="33" borderId="15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193" fontId="68" fillId="33" borderId="18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195" fontId="70" fillId="33" borderId="19" xfId="0" applyNumberFormat="1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191" fontId="68" fillId="33" borderId="17" xfId="0" applyNumberFormat="1" applyFont="1" applyFill="1" applyBorder="1" applyAlignment="1">
      <alignment horizontal="right" vertical="center" wrapText="1"/>
    </xf>
    <xf numFmtId="191" fontId="68" fillId="33" borderId="17" xfId="0" applyNumberFormat="1" applyFont="1" applyFill="1" applyBorder="1" applyAlignment="1">
      <alignment horizontal="right" vertical="center"/>
    </xf>
    <xf numFmtId="195" fontId="70" fillId="33" borderId="11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justify" wrapText="1"/>
    </xf>
    <xf numFmtId="195" fontId="14" fillId="33" borderId="10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191" fontId="68" fillId="33" borderId="11" xfId="0" applyNumberFormat="1" applyFont="1" applyFill="1" applyBorder="1" applyAlignment="1">
      <alignment horizontal="right" vertical="center"/>
    </xf>
    <xf numFmtId="191" fontId="67" fillId="33" borderId="11" xfId="0" applyNumberFormat="1" applyFont="1" applyFill="1" applyBorder="1" applyAlignment="1">
      <alignment horizontal="right" vertical="center"/>
    </xf>
    <xf numFmtId="0" fontId="71" fillId="33" borderId="15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191" fontId="68" fillId="33" borderId="15" xfId="0" applyNumberFormat="1" applyFont="1" applyFill="1" applyBorder="1" applyAlignment="1">
      <alignment horizontal="right" vertical="center"/>
    </xf>
    <xf numFmtId="0" fontId="67" fillId="33" borderId="11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191" fontId="67" fillId="33" borderId="15" xfId="0" applyNumberFormat="1" applyFont="1" applyFill="1" applyBorder="1" applyAlignment="1">
      <alignment horizontal="right" vertical="center"/>
    </xf>
    <xf numFmtId="195" fontId="70" fillId="33" borderId="14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center" vertical="center"/>
    </xf>
    <xf numFmtId="193" fontId="67" fillId="33" borderId="15" xfId="0" applyNumberFormat="1" applyFont="1" applyFill="1" applyBorder="1" applyAlignment="1">
      <alignment horizontal="center" vertical="center"/>
    </xf>
    <xf numFmtId="195" fontId="14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3" xfId="0" applyFont="1" applyFill="1" applyBorder="1" applyAlignment="1">
      <alignment horizontal="center" vertical="center"/>
    </xf>
    <xf numFmtId="191" fontId="68" fillId="33" borderId="13" xfId="0" applyNumberFormat="1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left" vertical="center" wrapText="1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195" fontId="70" fillId="33" borderId="18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191" fontId="68" fillId="33" borderId="14" xfId="0" applyNumberFormat="1" applyFont="1" applyFill="1" applyBorder="1" applyAlignment="1">
      <alignment horizontal="right" vertical="center"/>
    </xf>
    <xf numFmtId="0" fontId="68" fillId="33" borderId="18" xfId="0" applyFont="1" applyFill="1" applyBorder="1" applyAlignment="1">
      <alignment horizontal="center" vertical="center"/>
    </xf>
    <xf numFmtId="191" fontId="68" fillId="33" borderId="18" xfId="0" applyNumberFormat="1" applyFont="1" applyFill="1" applyBorder="1" applyAlignment="1">
      <alignment horizontal="right" vertical="center"/>
    </xf>
    <xf numFmtId="0" fontId="68" fillId="33" borderId="14" xfId="0" applyFont="1" applyFill="1" applyBorder="1" applyAlignment="1">
      <alignment horizontal="center" vertical="center" wrapText="1"/>
    </xf>
    <xf numFmtId="191" fontId="68" fillId="33" borderId="14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73" fillId="33" borderId="2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zoomScalePageLayoutView="0" workbookViewId="0" topLeftCell="A58">
      <selection activeCell="K66" sqref="K66"/>
    </sheetView>
  </sheetViews>
  <sheetFormatPr defaultColWidth="9.00390625" defaultRowHeight="12.75"/>
  <cols>
    <col min="1" max="1" width="37.125" style="4" customWidth="1"/>
    <col min="2" max="2" width="21.375" style="4" customWidth="1"/>
    <col min="3" max="3" width="8.75390625" style="4" customWidth="1"/>
    <col min="4" max="4" width="8.625" style="4" customWidth="1"/>
    <col min="5" max="5" width="10.375" style="4" customWidth="1"/>
    <col min="6" max="6" width="0.12890625" style="4" hidden="1" customWidth="1"/>
    <col min="7" max="16384" width="9.125" style="4" customWidth="1"/>
  </cols>
  <sheetData>
    <row r="1" spans="1:6" ht="18" customHeight="1">
      <c r="A1" s="1"/>
      <c r="B1" s="2"/>
      <c r="C1" s="212" t="s">
        <v>37</v>
      </c>
      <c r="D1" s="212"/>
      <c r="E1" s="212"/>
      <c r="F1" s="3"/>
    </row>
    <row r="2" spans="1:6" ht="20.25" customHeight="1">
      <c r="A2" s="1"/>
      <c r="B2" s="215" t="s">
        <v>118</v>
      </c>
      <c r="C2" s="215"/>
      <c r="D2" s="215"/>
      <c r="E2" s="215"/>
      <c r="F2" s="3"/>
    </row>
    <row r="3" spans="1:6" ht="12.75" customHeight="1">
      <c r="A3" s="1"/>
      <c r="B3" s="212" t="s">
        <v>119</v>
      </c>
      <c r="C3" s="212"/>
      <c r="D3" s="212"/>
      <c r="E3" s="212"/>
      <c r="F3" s="3"/>
    </row>
    <row r="4" spans="1:6" ht="30" customHeight="1">
      <c r="A4" s="1"/>
      <c r="B4" s="212" t="s">
        <v>120</v>
      </c>
      <c r="C4" s="212"/>
      <c r="D4" s="212"/>
      <c r="E4" s="212"/>
      <c r="F4" s="3"/>
    </row>
    <row r="5" spans="1:6" ht="15.75">
      <c r="A5" s="1"/>
      <c r="B5" s="216" t="s">
        <v>279</v>
      </c>
      <c r="C5" s="216"/>
      <c r="D5" s="216"/>
      <c r="E5" s="216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213" t="s">
        <v>117</v>
      </c>
      <c r="B7" s="213"/>
      <c r="C7" s="213"/>
      <c r="D7" s="213"/>
      <c r="E7" s="213"/>
    </row>
    <row r="8" spans="1:5" ht="12" customHeight="1">
      <c r="A8" s="214"/>
      <c r="B8" s="214"/>
      <c r="C8" s="214"/>
      <c r="D8" s="214"/>
      <c r="E8" s="214"/>
    </row>
    <row r="9" spans="1:5" ht="14.25" customHeight="1">
      <c r="A9" s="208" t="s">
        <v>10</v>
      </c>
      <c r="B9" s="208" t="s">
        <v>11</v>
      </c>
      <c r="C9" s="209" t="s">
        <v>32</v>
      </c>
      <c r="D9" s="210"/>
      <c r="E9" s="211"/>
    </row>
    <row r="10" spans="1:5" ht="36.75" customHeight="1">
      <c r="A10" s="208"/>
      <c r="B10" s="208"/>
      <c r="C10" s="11" t="s">
        <v>34</v>
      </c>
      <c r="D10" s="11" t="s">
        <v>35</v>
      </c>
      <c r="E10" s="11" t="s">
        <v>36</v>
      </c>
    </row>
    <row r="11" spans="1:5" ht="25.5">
      <c r="A11" s="12" t="s">
        <v>15</v>
      </c>
      <c r="B11" s="13" t="s">
        <v>6</v>
      </c>
      <c r="C11" s="14">
        <f>C12+C16+C22+C25+C33</f>
        <v>1653</v>
      </c>
      <c r="D11" s="14">
        <f>D12+D16+D22+D25+D33</f>
        <v>1644.8</v>
      </c>
      <c r="E11" s="14">
        <f>E12+E16+E22+E25+E33</f>
        <v>1649.8</v>
      </c>
    </row>
    <row r="12" spans="1:5" ht="21" customHeight="1">
      <c r="A12" s="15" t="s">
        <v>4</v>
      </c>
      <c r="B12" s="16" t="s">
        <v>7</v>
      </c>
      <c r="C12" s="17">
        <f>C13</f>
        <v>207.3</v>
      </c>
      <c r="D12" s="17">
        <f>D13</f>
        <v>199.1</v>
      </c>
      <c r="E12" s="17">
        <f>E13</f>
        <v>204.1</v>
      </c>
    </row>
    <row r="13" spans="1:5" ht="17.25" customHeight="1">
      <c r="A13" s="18" t="s">
        <v>0</v>
      </c>
      <c r="B13" s="16" t="s">
        <v>8</v>
      </c>
      <c r="C13" s="17">
        <v>207.3</v>
      </c>
      <c r="D13" s="17">
        <v>199.1</v>
      </c>
      <c r="E13" s="17">
        <v>204.1</v>
      </c>
    </row>
    <row r="14" spans="1:5" ht="17.25" customHeight="1" hidden="1">
      <c r="A14" s="19" t="s">
        <v>98</v>
      </c>
      <c r="B14" s="16" t="s">
        <v>99</v>
      </c>
      <c r="C14" s="17"/>
      <c r="D14" s="17"/>
      <c r="E14" s="17"/>
    </row>
    <row r="15" spans="1:5" ht="17.25" customHeight="1" hidden="1">
      <c r="A15" s="18" t="s">
        <v>100</v>
      </c>
      <c r="B15" s="16" t="s">
        <v>101</v>
      </c>
      <c r="C15" s="17"/>
      <c r="D15" s="17"/>
      <c r="E15" s="17"/>
    </row>
    <row r="16" spans="1:5" ht="15">
      <c r="A16" s="19" t="s">
        <v>1</v>
      </c>
      <c r="B16" s="16" t="s">
        <v>22</v>
      </c>
      <c r="C16" s="17">
        <f>C17+C19</f>
        <v>934</v>
      </c>
      <c r="D16" s="17">
        <f>D17+D19</f>
        <v>934</v>
      </c>
      <c r="E16" s="17">
        <f>E17+E19</f>
        <v>934</v>
      </c>
    </row>
    <row r="17" spans="1:5" ht="15">
      <c r="A17" s="19" t="s">
        <v>17</v>
      </c>
      <c r="B17" s="16" t="s">
        <v>23</v>
      </c>
      <c r="C17" s="17">
        <f>C18</f>
        <v>427</v>
      </c>
      <c r="D17" s="17">
        <f>D18</f>
        <v>427</v>
      </c>
      <c r="E17" s="17">
        <f>E18</f>
        <v>427</v>
      </c>
    </row>
    <row r="18" spans="1:5" ht="63.75">
      <c r="A18" s="18" t="s">
        <v>48</v>
      </c>
      <c r="B18" s="16" t="s">
        <v>49</v>
      </c>
      <c r="C18" s="17">
        <v>427</v>
      </c>
      <c r="D18" s="17">
        <v>427</v>
      </c>
      <c r="E18" s="17">
        <v>427</v>
      </c>
    </row>
    <row r="19" spans="1:5" ht="15">
      <c r="A19" s="20" t="s">
        <v>18</v>
      </c>
      <c r="B19" s="21" t="s">
        <v>19</v>
      </c>
      <c r="C19" s="17">
        <f>C20+C21</f>
        <v>507</v>
      </c>
      <c r="D19" s="17">
        <f>D20+D21</f>
        <v>507</v>
      </c>
      <c r="E19" s="17">
        <f>E20+E21</f>
        <v>507</v>
      </c>
    </row>
    <row r="20" spans="1:5" ht="15">
      <c r="A20" s="22" t="s">
        <v>108</v>
      </c>
      <c r="B20" s="21" t="s">
        <v>42</v>
      </c>
      <c r="C20" s="17">
        <v>107</v>
      </c>
      <c r="D20" s="17">
        <v>107</v>
      </c>
      <c r="E20" s="17">
        <v>107</v>
      </c>
    </row>
    <row r="21" spans="1:5" ht="15">
      <c r="A21" s="23" t="s">
        <v>41</v>
      </c>
      <c r="B21" s="16" t="s">
        <v>40</v>
      </c>
      <c r="C21" s="17">
        <v>400</v>
      </c>
      <c r="D21" s="17">
        <v>400</v>
      </c>
      <c r="E21" s="17">
        <v>400</v>
      </c>
    </row>
    <row r="22" spans="1:5" ht="15">
      <c r="A22" s="19" t="s">
        <v>13</v>
      </c>
      <c r="B22" s="16" t="s">
        <v>25</v>
      </c>
      <c r="C22" s="17">
        <f aca="true" t="shared" si="0" ref="C22:E23">C23</f>
        <v>10.7</v>
      </c>
      <c r="D22" s="17">
        <f t="shared" si="0"/>
        <v>10.7</v>
      </c>
      <c r="E22" s="17">
        <f t="shared" si="0"/>
        <v>10.7</v>
      </c>
    </row>
    <row r="23" spans="1:5" ht="59.25" customHeight="1">
      <c r="A23" s="24" t="s">
        <v>43</v>
      </c>
      <c r="B23" s="16" t="s">
        <v>44</v>
      </c>
      <c r="C23" s="17">
        <f t="shared" si="0"/>
        <v>10.7</v>
      </c>
      <c r="D23" s="17">
        <f t="shared" si="0"/>
        <v>10.7</v>
      </c>
      <c r="E23" s="17">
        <f t="shared" si="0"/>
        <v>10.7</v>
      </c>
    </row>
    <row r="24" spans="1:5" ht="96" customHeight="1">
      <c r="A24" s="18" t="s">
        <v>24</v>
      </c>
      <c r="B24" s="16" t="s">
        <v>20</v>
      </c>
      <c r="C24" s="17">
        <v>10.7</v>
      </c>
      <c r="D24" s="17">
        <v>10.7</v>
      </c>
      <c r="E24" s="17">
        <v>10.7</v>
      </c>
    </row>
    <row r="25" spans="1:5" ht="67.5" customHeight="1">
      <c r="A25" s="15" t="s">
        <v>2</v>
      </c>
      <c r="B25" s="16" t="s">
        <v>26</v>
      </c>
      <c r="C25" s="17">
        <f>C27</f>
        <v>151</v>
      </c>
      <c r="D25" s="17">
        <f>D27</f>
        <v>151</v>
      </c>
      <c r="E25" s="17">
        <f>E27</f>
        <v>151</v>
      </c>
    </row>
    <row r="26" spans="1:5" ht="79.5" customHeight="1" hidden="1">
      <c r="A26" s="25" t="s">
        <v>88</v>
      </c>
      <c r="B26" s="16" t="s">
        <v>89</v>
      </c>
      <c r="C26" s="17"/>
      <c r="D26" s="17"/>
      <c r="E26" s="17"/>
    </row>
    <row r="27" spans="1:5" ht="88.5" customHeight="1">
      <c r="A27" s="26" t="s">
        <v>45</v>
      </c>
      <c r="B27" s="16" t="s">
        <v>21</v>
      </c>
      <c r="C27" s="17">
        <v>151</v>
      </c>
      <c r="D27" s="17">
        <v>151</v>
      </c>
      <c r="E27" s="17">
        <v>151</v>
      </c>
    </row>
    <row r="28" spans="1:5" s="10" customFormat="1" ht="38.25" hidden="1">
      <c r="A28" s="27" t="s">
        <v>46</v>
      </c>
      <c r="B28" s="28" t="s">
        <v>47</v>
      </c>
      <c r="C28" s="29"/>
      <c r="D28" s="29"/>
      <c r="E28" s="29"/>
    </row>
    <row r="29" spans="1:5" s="10" customFormat="1" ht="102" hidden="1">
      <c r="A29" s="27" t="s">
        <v>90</v>
      </c>
      <c r="B29" s="28" t="s">
        <v>91</v>
      </c>
      <c r="C29" s="29"/>
      <c r="D29" s="29"/>
      <c r="E29" s="29"/>
    </row>
    <row r="30" spans="1:5" s="10" customFormat="1" ht="0.75" customHeight="1" hidden="1">
      <c r="A30" s="30" t="s">
        <v>92</v>
      </c>
      <c r="B30" s="28" t="s">
        <v>93</v>
      </c>
      <c r="C30" s="29"/>
      <c r="D30" s="29"/>
      <c r="E30" s="29"/>
    </row>
    <row r="31" spans="1:5" s="10" customFormat="1" ht="176.25" customHeight="1" hidden="1">
      <c r="A31" s="31" t="s">
        <v>94</v>
      </c>
      <c r="B31" s="28" t="s">
        <v>95</v>
      </c>
      <c r="C31" s="29"/>
      <c r="D31" s="29"/>
      <c r="E31" s="29"/>
    </row>
    <row r="32" spans="1:5" s="10" customFormat="1" ht="36" customHeight="1" hidden="1">
      <c r="A32" s="31" t="s">
        <v>96</v>
      </c>
      <c r="B32" s="28" t="s">
        <v>97</v>
      </c>
      <c r="C32" s="29"/>
      <c r="D32" s="29"/>
      <c r="E32" s="29"/>
    </row>
    <row r="33" spans="1:5" s="10" customFormat="1" ht="42.75" customHeight="1">
      <c r="A33" s="31" t="s">
        <v>109</v>
      </c>
      <c r="B33" s="28" t="s">
        <v>113</v>
      </c>
      <c r="C33" s="17">
        <f>C34</f>
        <v>350</v>
      </c>
      <c r="D33" s="17">
        <f aca="true" t="shared" si="1" ref="D33:E35">D34</f>
        <v>350</v>
      </c>
      <c r="E33" s="17">
        <f t="shared" si="1"/>
        <v>350</v>
      </c>
    </row>
    <row r="34" spans="1:5" s="10" customFormat="1" ht="21.75" customHeight="1">
      <c r="A34" s="31" t="s">
        <v>110</v>
      </c>
      <c r="B34" s="28" t="s">
        <v>114</v>
      </c>
      <c r="C34" s="17">
        <f>C35</f>
        <v>350</v>
      </c>
      <c r="D34" s="17">
        <f t="shared" si="1"/>
        <v>350</v>
      </c>
      <c r="E34" s="17">
        <f t="shared" si="1"/>
        <v>350</v>
      </c>
    </row>
    <row r="35" spans="1:5" s="10" customFormat="1" ht="30.75" customHeight="1">
      <c r="A35" s="31" t="s">
        <v>111</v>
      </c>
      <c r="B35" s="28" t="s">
        <v>115</v>
      </c>
      <c r="C35" s="17">
        <f>C36</f>
        <v>350</v>
      </c>
      <c r="D35" s="17">
        <f t="shared" si="1"/>
        <v>350</v>
      </c>
      <c r="E35" s="17">
        <f t="shared" si="1"/>
        <v>350</v>
      </c>
    </row>
    <row r="36" spans="1:5" s="10" customFormat="1" ht="42.75" customHeight="1">
      <c r="A36" s="31" t="s">
        <v>112</v>
      </c>
      <c r="B36" s="28" t="s">
        <v>116</v>
      </c>
      <c r="C36" s="17">
        <v>350</v>
      </c>
      <c r="D36" s="17">
        <v>350</v>
      </c>
      <c r="E36" s="17">
        <v>350</v>
      </c>
    </row>
    <row r="37" spans="1:5" ht="40.5" customHeight="1" hidden="1">
      <c r="A37" s="32" t="s">
        <v>103</v>
      </c>
      <c r="B37" s="16" t="s">
        <v>102</v>
      </c>
      <c r="C37" s="17"/>
      <c r="D37" s="17"/>
      <c r="E37" s="17"/>
    </row>
    <row r="38" spans="1:5" ht="93.75" customHeight="1" hidden="1">
      <c r="A38" s="33" t="s">
        <v>105</v>
      </c>
      <c r="B38" s="16" t="s">
        <v>104</v>
      </c>
      <c r="C38" s="17"/>
      <c r="D38" s="17"/>
      <c r="E38" s="17"/>
    </row>
    <row r="39" spans="1:5" ht="102" customHeight="1" hidden="1">
      <c r="A39" s="34" t="s">
        <v>106</v>
      </c>
      <c r="B39" s="35" t="s">
        <v>107</v>
      </c>
      <c r="C39" s="36"/>
      <c r="D39" s="36"/>
      <c r="E39" s="36"/>
    </row>
    <row r="40" spans="1:5" ht="33.75" customHeight="1">
      <c r="A40" s="37" t="s">
        <v>3</v>
      </c>
      <c r="B40" s="38" t="s">
        <v>9</v>
      </c>
      <c r="C40" s="39">
        <f>C41+C69</f>
        <v>5786.9</v>
      </c>
      <c r="D40" s="39">
        <f>D41</f>
        <v>3542</v>
      </c>
      <c r="E40" s="39">
        <f>E41</f>
        <v>3610.7</v>
      </c>
    </row>
    <row r="41" spans="1:6" ht="38.25">
      <c r="A41" s="15" t="s">
        <v>5</v>
      </c>
      <c r="B41" s="16" t="s">
        <v>27</v>
      </c>
      <c r="C41" s="17">
        <f>C42+C48+C59+C63</f>
        <v>5828.4</v>
      </c>
      <c r="D41" s="17">
        <f>D42+D48+D59+D63</f>
        <v>3542</v>
      </c>
      <c r="E41" s="17">
        <f>E42+E48+E59+E63</f>
        <v>3610.7</v>
      </c>
      <c r="F41" s="6">
        <f>F42+F48+F59</f>
        <v>0</v>
      </c>
    </row>
    <row r="42" spans="1:5" ht="25.5">
      <c r="A42" s="19" t="s">
        <v>14</v>
      </c>
      <c r="B42" s="16" t="s">
        <v>38</v>
      </c>
      <c r="C42" s="17">
        <f>C44+C46</f>
        <v>2152.7</v>
      </c>
      <c r="D42" s="17">
        <f>D44+D46</f>
        <v>1866.4</v>
      </c>
      <c r="E42" s="17">
        <f>E44+E46</f>
        <v>1917.8</v>
      </c>
    </row>
    <row r="43" spans="1:5" ht="15">
      <c r="A43" s="18" t="s">
        <v>31</v>
      </c>
      <c r="B43" s="16"/>
      <c r="C43" s="17"/>
      <c r="D43" s="17"/>
      <c r="E43" s="17"/>
    </row>
    <row r="44" spans="1:5" ht="51">
      <c r="A44" s="18" t="s">
        <v>50</v>
      </c>
      <c r="B44" s="16" t="s">
        <v>51</v>
      </c>
      <c r="C44" s="17">
        <v>2152.7</v>
      </c>
      <c r="D44" s="17">
        <v>1866.4</v>
      </c>
      <c r="E44" s="17">
        <v>1917.8</v>
      </c>
    </row>
    <row r="45" spans="1:5" ht="38.25" hidden="1">
      <c r="A45" s="18" t="s">
        <v>52</v>
      </c>
      <c r="B45" s="16" t="s">
        <v>53</v>
      </c>
      <c r="C45" s="17"/>
      <c r="D45" s="17"/>
      <c r="E45" s="17"/>
    </row>
    <row r="46" spans="1:5" ht="0.75" customHeight="1">
      <c r="A46" s="18" t="s">
        <v>86</v>
      </c>
      <c r="B46" s="16" t="s">
        <v>87</v>
      </c>
      <c r="C46" s="17">
        <v>0</v>
      </c>
      <c r="D46" s="17">
        <v>0</v>
      </c>
      <c r="E46" s="17">
        <v>0</v>
      </c>
    </row>
    <row r="47" spans="1:5" ht="25.5" hidden="1">
      <c r="A47" s="18" t="s">
        <v>54</v>
      </c>
      <c r="B47" s="16" t="s">
        <v>55</v>
      </c>
      <c r="C47" s="17"/>
      <c r="D47" s="17"/>
      <c r="E47" s="17"/>
    </row>
    <row r="48" spans="1:5" ht="55.5" customHeight="1">
      <c r="A48" s="15" t="s">
        <v>29</v>
      </c>
      <c r="B48" s="16" t="s">
        <v>30</v>
      </c>
      <c r="C48" s="17">
        <f>C55+C58</f>
        <v>2679.3</v>
      </c>
      <c r="D48" s="17">
        <f>D55+D58</f>
        <v>941.5</v>
      </c>
      <c r="E48" s="17">
        <f>E55+E58</f>
        <v>941.5</v>
      </c>
    </row>
    <row r="49" spans="1:5" ht="15">
      <c r="A49" s="18" t="s">
        <v>31</v>
      </c>
      <c r="B49" s="16"/>
      <c r="C49" s="17"/>
      <c r="D49" s="17"/>
      <c r="E49" s="17"/>
    </row>
    <row r="50" spans="1:5" ht="127.5" hidden="1">
      <c r="A50" s="40" t="s">
        <v>56</v>
      </c>
      <c r="B50" s="16" t="s">
        <v>57</v>
      </c>
      <c r="C50" s="17"/>
      <c r="D50" s="17"/>
      <c r="E50" s="17"/>
    </row>
    <row r="51" spans="1:5" ht="153" hidden="1">
      <c r="A51" s="40" t="s">
        <v>58</v>
      </c>
      <c r="B51" s="16" t="s">
        <v>59</v>
      </c>
      <c r="C51" s="17"/>
      <c r="D51" s="17"/>
      <c r="E51" s="17"/>
    </row>
    <row r="52" spans="1:5" ht="114.75" hidden="1">
      <c r="A52" s="40" t="s">
        <v>60</v>
      </c>
      <c r="B52" s="16" t="s">
        <v>61</v>
      </c>
      <c r="C52" s="17"/>
      <c r="D52" s="17"/>
      <c r="E52" s="17"/>
    </row>
    <row r="53" spans="1:5" ht="94.5" customHeight="1" hidden="1">
      <c r="A53" s="40" t="s">
        <v>62</v>
      </c>
      <c r="B53" s="16" t="s">
        <v>63</v>
      </c>
      <c r="C53" s="17"/>
      <c r="D53" s="17"/>
      <c r="E53" s="17"/>
    </row>
    <row r="54" spans="1:5" ht="0.75" customHeight="1" hidden="1">
      <c r="A54" s="40" t="s">
        <v>64</v>
      </c>
      <c r="B54" s="16" t="s">
        <v>65</v>
      </c>
      <c r="C54" s="17"/>
      <c r="D54" s="17"/>
      <c r="E54" s="17"/>
    </row>
    <row r="55" spans="1:5" ht="38.25">
      <c r="A55" s="40" t="s">
        <v>66</v>
      </c>
      <c r="B55" s="16" t="s">
        <v>67</v>
      </c>
      <c r="C55" s="17">
        <v>1111.7</v>
      </c>
      <c r="D55" s="17">
        <v>941.5</v>
      </c>
      <c r="E55" s="17">
        <v>941.5</v>
      </c>
    </row>
    <row r="56" spans="1:5" ht="38.25" hidden="1">
      <c r="A56" s="18" t="s">
        <v>68</v>
      </c>
      <c r="B56" s="16" t="s">
        <v>69</v>
      </c>
      <c r="C56" s="17"/>
      <c r="D56" s="17"/>
      <c r="E56" s="17"/>
    </row>
    <row r="57" spans="1:5" ht="51" hidden="1">
      <c r="A57" s="18" t="s">
        <v>70</v>
      </c>
      <c r="B57" s="16" t="s">
        <v>71</v>
      </c>
      <c r="C57" s="17"/>
      <c r="D57" s="17"/>
      <c r="E57" s="17"/>
    </row>
    <row r="58" spans="1:5" ht="25.5">
      <c r="A58" s="18" t="s">
        <v>72</v>
      </c>
      <c r="B58" s="16" t="s">
        <v>73</v>
      </c>
      <c r="C58" s="41">
        <v>1567.6</v>
      </c>
      <c r="D58" s="41">
        <v>0</v>
      </c>
      <c r="E58" s="41">
        <v>0</v>
      </c>
    </row>
    <row r="59" spans="1:5" ht="38.25">
      <c r="A59" s="15" t="s">
        <v>12</v>
      </c>
      <c r="B59" s="16" t="s">
        <v>28</v>
      </c>
      <c r="C59" s="17">
        <f>C61+C62</f>
        <v>516</v>
      </c>
      <c r="D59" s="17">
        <f>D61+D62</f>
        <v>520.4</v>
      </c>
      <c r="E59" s="17">
        <f>E61+E62</f>
        <v>537.7</v>
      </c>
    </row>
    <row r="60" spans="1:5" ht="15">
      <c r="A60" s="18" t="s">
        <v>31</v>
      </c>
      <c r="B60" s="16"/>
      <c r="C60" s="17"/>
      <c r="D60" s="17"/>
      <c r="E60" s="17"/>
    </row>
    <row r="61" spans="1:5" ht="51">
      <c r="A61" s="18" t="s">
        <v>74</v>
      </c>
      <c r="B61" s="16" t="s">
        <v>75</v>
      </c>
      <c r="C61" s="17">
        <v>87.5</v>
      </c>
      <c r="D61" s="17">
        <v>87.5</v>
      </c>
      <c r="E61" s="17">
        <v>87.5</v>
      </c>
    </row>
    <row r="62" spans="1:5" ht="51">
      <c r="A62" s="18" t="s">
        <v>76</v>
      </c>
      <c r="B62" s="16" t="s">
        <v>77</v>
      </c>
      <c r="C62" s="17">
        <v>428.5</v>
      </c>
      <c r="D62" s="17">
        <v>432.9</v>
      </c>
      <c r="E62" s="17">
        <v>450.2</v>
      </c>
    </row>
    <row r="63" spans="1:5" ht="38.25">
      <c r="A63" s="15" t="s">
        <v>33</v>
      </c>
      <c r="B63" s="16" t="s">
        <v>39</v>
      </c>
      <c r="C63" s="17">
        <f>C65+C66</f>
        <v>480.4</v>
      </c>
      <c r="D63" s="17">
        <f>D65+D66</f>
        <v>213.7</v>
      </c>
      <c r="E63" s="17">
        <f>E65+E66</f>
        <v>213.7</v>
      </c>
    </row>
    <row r="64" spans="1:5" ht="15">
      <c r="A64" s="42" t="s">
        <v>31</v>
      </c>
      <c r="B64" s="16"/>
      <c r="C64" s="17"/>
      <c r="D64" s="17"/>
      <c r="E64" s="17"/>
    </row>
    <row r="65" spans="1:5" ht="89.25">
      <c r="A65" s="18" t="s">
        <v>78</v>
      </c>
      <c r="B65" s="21" t="s">
        <v>79</v>
      </c>
      <c r="C65" s="17">
        <v>213.7</v>
      </c>
      <c r="D65" s="17">
        <v>213.7</v>
      </c>
      <c r="E65" s="17">
        <v>213.7</v>
      </c>
    </row>
    <row r="66" spans="1:5" ht="38.25" customHeight="1">
      <c r="A66" s="42" t="s">
        <v>80</v>
      </c>
      <c r="B66" s="16" t="s">
        <v>81</v>
      </c>
      <c r="C66" s="17">
        <v>266.7</v>
      </c>
      <c r="D66" s="17"/>
      <c r="E66" s="17"/>
    </row>
    <row r="67" spans="1:5" ht="42.75" customHeight="1" hidden="1">
      <c r="A67" s="43" t="s">
        <v>82</v>
      </c>
      <c r="B67" s="16" t="s">
        <v>83</v>
      </c>
      <c r="C67" s="17"/>
      <c r="D67" s="17"/>
      <c r="E67" s="17"/>
    </row>
    <row r="68" spans="1:5" ht="43.5" customHeight="1" hidden="1">
      <c r="A68" s="42" t="s">
        <v>84</v>
      </c>
      <c r="B68" s="16" t="s">
        <v>85</v>
      </c>
      <c r="C68" s="17"/>
      <c r="D68" s="17"/>
      <c r="E68" s="17"/>
    </row>
    <row r="69" spans="1:5" ht="79.5" customHeight="1">
      <c r="A69" s="43" t="s">
        <v>124</v>
      </c>
      <c r="B69" s="16" t="s">
        <v>121</v>
      </c>
      <c r="C69" s="17">
        <f>C70</f>
        <v>-41.5</v>
      </c>
      <c r="D69" s="17"/>
      <c r="E69" s="17"/>
    </row>
    <row r="70" spans="1:5" ht="64.5" customHeight="1">
      <c r="A70" s="43" t="s">
        <v>123</v>
      </c>
      <c r="B70" s="16" t="s">
        <v>122</v>
      </c>
      <c r="C70" s="17">
        <v>-41.5</v>
      </c>
      <c r="D70" s="17"/>
      <c r="E70" s="17"/>
    </row>
    <row r="71" spans="1:5" ht="22.5" customHeight="1">
      <c r="A71" s="44" t="s">
        <v>16</v>
      </c>
      <c r="B71" s="45"/>
      <c r="C71" s="46">
        <f>C40+C11</f>
        <v>7439.9</v>
      </c>
      <c r="D71" s="46">
        <f>D40+D11</f>
        <v>5186.8</v>
      </c>
      <c r="E71" s="46">
        <f>E40+E11</f>
        <v>5260.5</v>
      </c>
    </row>
    <row r="72" spans="1:4" ht="13.5" customHeight="1">
      <c r="A72" s="7"/>
      <c r="B72" s="8"/>
      <c r="C72" s="8"/>
      <c r="D72" s="8"/>
    </row>
    <row r="75" ht="15">
      <c r="E75" s="9"/>
    </row>
  </sheetData>
  <sheetProtection/>
  <mergeCells count="10">
    <mergeCell ref="A9:A10"/>
    <mergeCell ref="B9:B10"/>
    <mergeCell ref="C9:E9"/>
    <mergeCell ref="C1:E1"/>
    <mergeCell ref="A7:E7"/>
    <mergeCell ref="A8:E8"/>
    <mergeCell ref="B2:E2"/>
    <mergeCell ref="B3:E3"/>
    <mergeCell ref="B4:E4"/>
    <mergeCell ref="B5:E5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113">
      <selection activeCell="N49" sqref="N49"/>
    </sheetView>
  </sheetViews>
  <sheetFormatPr defaultColWidth="9.00390625" defaultRowHeight="12.75"/>
  <cols>
    <col min="1" max="1" width="21.625" style="47" customWidth="1"/>
    <col min="2" max="2" width="6.625" style="47" customWidth="1"/>
    <col min="3" max="3" width="5.875" style="67" customWidth="1"/>
    <col min="4" max="4" width="7.00390625" style="47" customWidth="1"/>
    <col min="5" max="5" width="13.00390625" style="47" customWidth="1"/>
    <col min="6" max="6" width="6.875" style="47" customWidth="1"/>
    <col min="7" max="7" width="8.625" style="47" customWidth="1"/>
    <col min="8" max="16384" width="9.125" style="47" customWidth="1"/>
  </cols>
  <sheetData>
    <row r="1" spans="2:9" ht="15.75">
      <c r="B1" s="48"/>
      <c r="C1" s="49"/>
      <c r="D1" s="48"/>
      <c r="E1" s="48"/>
      <c r="F1" s="48"/>
      <c r="G1" s="212" t="s">
        <v>125</v>
      </c>
      <c r="H1" s="212"/>
      <c r="I1" s="212"/>
    </row>
    <row r="2" spans="2:9" ht="15.75">
      <c r="B2" s="217" t="s">
        <v>126</v>
      </c>
      <c r="C2" s="217"/>
      <c r="D2" s="217"/>
      <c r="E2" s="217"/>
      <c r="F2" s="217"/>
      <c r="G2" s="217"/>
      <c r="H2" s="217"/>
      <c r="I2" s="217"/>
    </row>
    <row r="3" spans="2:9" ht="15.75">
      <c r="B3" s="212" t="s">
        <v>127</v>
      </c>
      <c r="C3" s="212"/>
      <c r="D3" s="212"/>
      <c r="E3" s="212"/>
      <c r="F3" s="212"/>
      <c r="G3" s="212"/>
      <c r="H3" s="212"/>
      <c r="I3" s="212"/>
    </row>
    <row r="4" spans="2:9" ht="15.75">
      <c r="B4" s="212" t="s">
        <v>128</v>
      </c>
      <c r="C4" s="212"/>
      <c r="D4" s="212"/>
      <c r="E4" s="212"/>
      <c r="F4" s="212"/>
      <c r="G4" s="212"/>
      <c r="H4" s="212"/>
      <c r="I4" s="212"/>
    </row>
    <row r="5" spans="2:9" ht="15.75">
      <c r="B5" s="216" t="s">
        <v>280</v>
      </c>
      <c r="C5" s="216"/>
      <c r="D5" s="216"/>
      <c r="E5" s="216"/>
      <c r="F5" s="216"/>
      <c r="G5" s="216"/>
      <c r="H5" s="216"/>
      <c r="I5" s="216"/>
    </row>
    <row r="6" spans="2:9" ht="15.75">
      <c r="B6" s="50"/>
      <c r="C6" s="51"/>
      <c r="D6" s="50"/>
      <c r="E6" s="52"/>
      <c r="F6" s="53"/>
      <c r="G6" s="5"/>
      <c r="H6" s="5"/>
      <c r="I6" s="5"/>
    </row>
    <row r="7" spans="1:9" ht="15.75">
      <c r="A7" s="218" t="s">
        <v>129</v>
      </c>
      <c r="B7" s="218"/>
      <c r="C7" s="218"/>
      <c r="D7" s="218"/>
      <c r="E7" s="218"/>
      <c r="F7" s="218"/>
      <c r="G7" s="218"/>
      <c r="H7" s="218"/>
      <c r="I7" s="218"/>
    </row>
    <row r="8" spans="1:9" ht="15.75">
      <c r="A8" s="220"/>
      <c r="B8" s="220"/>
      <c r="C8" s="220"/>
      <c r="D8" s="220"/>
      <c r="E8" s="220"/>
      <c r="F8" s="220"/>
      <c r="G8" s="220"/>
      <c r="H8" s="220"/>
      <c r="I8" s="220"/>
    </row>
    <row r="9" spans="1:9" ht="15.75">
      <c r="A9" s="221" t="s">
        <v>130</v>
      </c>
      <c r="B9" s="222" t="s">
        <v>131</v>
      </c>
      <c r="C9" s="223" t="s">
        <v>132</v>
      </c>
      <c r="D9" s="221" t="s">
        <v>133</v>
      </c>
      <c r="E9" s="221" t="s">
        <v>134</v>
      </c>
      <c r="F9" s="221" t="s">
        <v>135</v>
      </c>
      <c r="G9" s="222" t="s">
        <v>32</v>
      </c>
      <c r="H9" s="222"/>
      <c r="I9" s="222"/>
    </row>
    <row r="10" spans="1:10" ht="24" customHeight="1">
      <c r="A10" s="221"/>
      <c r="B10" s="222"/>
      <c r="C10" s="223"/>
      <c r="D10" s="221"/>
      <c r="E10" s="221"/>
      <c r="F10" s="221"/>
      <c r="G10" s="54" t="s">
        <v>34</v>
      </c>
      <c r="H10" s="54" t="s">
        <v>35</v>
      </c>
      <c r="I10" s="54" t="s">
        <v>36</v>
      </c>
      <c r="J10" s="55"/>
    </row>
    <row r="11" spans="1:9" ht="65.25" customHeight="1">
      <c r="A11" s="127" t="s">
        <v>136</v>
      </c>
      <c r="B11" s="128">
        <v>815</v>
      </c>
      <c r="C11" s="129"/>
      <c r="D11" s="130"/>
      <c r="E11" s="131"/>
      <c r="F11" s="132"/>
      <c r="G11" s="133">
        <f>G12+G45+G54+G65+G95+G117</f>
        <v>8064.500000000001</v>
      </c>
      <c r="H11" s="133">
        <f>H12+H45+H54+H65+H95+H117+0.3</f>
        <v>5186.8</v>
      </c>
      <c r="I11" s="133">
        <f>I12+I45+I54+I65+I95+I117+0.3</f>
        <v>5260.5</v>
      </c>
    </row>
    <row r="12" spans="1:10" ht="27.75" customHeight="1">
      <c r="A12" s="127" t="s">
        <v>137</v>
      </c>
      <c r="B12" s="128">
        <v>815</v>
      </c>
      <c r="C12" s="134" t="s">
        <v>138</v>
      </c>
      <c r="D12" s="134" t="s">
        <v>139</v>
      </c>
      <c r="E12" s="135"/>
      <c r="F12" s="136"/>
      <c r="G12" s="137">
        <f>G13+G19+G33+G39</f>
        <v>2685</v>
      </c>
      <c r="H12" s="137">
        <f>H13+H19+H33+H39</f>
        <v>2685</v>
      </c>
      <c r="I12" s="137">
        <f>I13+I19+I33+I39</f>
        <v>2685</v>
      </c>
      <c r="J12" s="55"/>
    </row>
    <row r="13" spans="1:10" ht="72">
      <c r="A13" s="127" t="s">
        <v>140</v>
      </c>
      <c r="B13" s="138">
        <v>815</v>
      </c>
      <c r="C13" s="134" t="s">
        <v>138</v>
      </c>
      <c r="D13" s="134" t="s">
        <v>141</v>
      </c>
      <c r="E13" s="131"/>
      <c r="F13" s="139"/>
      <c r="G13" s="137">
        <f>G14</f>
        <v>585.8</v>
      </c>
      <c r="H13" s="137">
        <f aca="true" t="shared" si="0" ref="H13:I17">H14</f>
        <v>585.8</v>
      </c>
      <c r="I13" s="137">
        <f t="shared" si="0"/>
        <v>585.8</v>
      </c>
      <c r="J13" s="55"/>
    </row>
    <row r="14" spans="1:10" ht="38.25" customHeight="1">
      <c r="A14" s="140" t="s">
        <v>142</v>
      </c>
      <c r="B14" s="138">
        <v>815</v>
      </c>
      <c r="C14" s="141" t="s">
        <v>138</v>
      </c>
      <c r="D14" s="141" t="s">
        <v>141</v>
      </c>
      <c r="E14" s="142" t="s">
        <v>143</v>
      </c>
      <c r="F14" s="143"/>
      <c r="G14" s="144">
        <f>G15</f>
        <v>585.8</v>
      </c>
      <c r="H14" s="144">
        <f t="shared" si="0"/>
        <v>585.8</v>
      </c>
      <c r="I14" s="144">
        <f t="shared" si="0"/>
        <v>585.8</v>
      </c>
      <c r="J14" s="55"/>
    </row>
    <row r="15" spans="1:10" ht="24">
      <c r="A15" s="145" t="s">
        <v>144</v>
      </c>
      <c r="B15" s="138">
        <v>815</v>
      </c>
      <c r="C15" s="146" t="s">
        <v>138</v>
      </c>
      <c r="D15" s="146" t="s">
        <v>141</v>
      </c>
      <c r="E15" s="147" t="s">
        <v>145</v>
      </c>
      <c r="F15" s="148"/>
      <c r="G15" s="149">
        <f>G16</f>
        <v>585.8</v>
      </c>
      <c r="H15" s="149">
        <f t="shared" si="0"/>
        <v>585.8</v>
      </c>
      <c r="I15" s="149">
        <f t="shared" si="0"/>
        <v>585.8</v>
      </c>
      <c r="J15" s="55"/>
    </row>
    <row r="16" spans="1:10" ht="57" customHeight="1">
      <c r="A16" s="150" t="s">
        <v>146</v>
      </c>
      <c r="B16" s="138">
        <v>815</v>
      </c>
      <c r="C16" s="146" t="s">
        <v>138</v>
      </c>
      <c r="D16" s="146" t="s">
        <v>141</v>
      </c>
      <c r="E16" s="147" t="s">
        <v>147</v>
      </c>
      <c r="F16" s="148"/>
      <c r="G16" s="149">
        <f>G17</f>
        <v>585.8</v>
      </c>
      <c r="H16" s="149">
        <f t="shared" si="0"/>
        <v>585.8</v>
      </c>
      <c r="I16" s="149">
        <f t="shared" si="0"/>
        <v>585.8</v>
      </c>
      <c r="J16" s="55"/>
    </row>
    <row r="17" spans="1:9" ht="129" customHeight="1">
      <c r="A17" s="150" t="s">
        <v>148</v>
      </c>
      <c r="B17" s="138">
        <v>815</v>
      </c>
      <c r="C17" s="146" t="s">
        <v>138</v>
      </c>
      <c r="D17" s="146" t="s">
        <v>141</v>
      </c>
      <c r="E17" s="147" t="s">
        <v>147</v>
      </c>
      <c r="F17" s="151">
        <v>100</v>
      </c>
      <c r="G17" s="152">
        <f>G18</f>
        <v>585.8</v>
      </c>
      <c r="H17" s="152">
        <f t="shared" si="0"/>
        <v>585.8</v>
      </c>
      <c r="I17" s="152">
        <f t="shared" si="0"/>
        <v>585.8</v>
      </c>
    </row>
    <row r="18" spans="1:9" ht="39.75" customHeight="1">
      <c r="A18" s="153" t="s">
        <v>149</v>
      </c>
      <c r="B18" s="138">
        <v>815</v>
      </c>
      <c r="C18" s="154" t="s">
        <v>138</v>
      </c>
      <c r="D18" s="154" t="s">
        <v>141</v>
      </c>
      <c r="E18" s="155" t="s">
        <v>147</v>
      </c>
      <c r="F18" s="156">
        <v>120</v>
      </c>
      <c r="G18" s="157">
        <v>585.8</v>
      </c>
      <c r="H18" s="157">
        <v>585.8</v>
      </c>
      <c r="I18" s="157">
        <v>585.8</v>
      </c>
    </row>
    <row r="19" spans="1:9" ht="102.75" customHeight="1">
      <c r="A19" s="127" t="s">
        <v>151</v>
      </c>
      <c r="B19" s="128">
        <v>815</v>
      </c>
      <c r="C19" s="134" t="s">
        <v>138</v>
      </c>
      <c r="D19" s="134" t="s">
        <v>152</v>
      </c>
      <c r="E19" s="131"/>
      <c r="F19" s="139"/>
      <c r="G19" s="158">
        <f aca="true" t="shared" si="1" ref="G19:I20">G20</f>
        <v>2081</v>
      </c>
      <c r="H19" s="158">
        <f t="shared" si="1"/>
        <v>2081</v>
      </c>
      <c r="I19" s="158">
        <f t="shared" si="1"/>
        <v>2081</v>
      </c>
    </row>
    <row r="20" spans="1:9" ht="43.5" customHeight="1">
      <c r="A20" s="140" t="s">
        <v>142</v>
      </c>
      <c r="B20" s="159">
        <v>815</v>
      </c>
      <c r="C20" s="141" t="s">
        <v>138</v>
      </c>
      <c r="D20" s="141" t="s">
        <v>152</v>
      </c>
      <c r="E20" s="142" t="s">
        <v>153</v>
      </c>
      <c r="F20" s="143"/>
      <c r="G20" s="144">
        <f t="shared" si="1"/>
        <v>2081</v>
      </c>
      <c r="H20" s="144">
        <f t="shared" si="1"/>
        <v>2081</v>
      </c>
      <c r="I20" s="144">
        <f t="shared" si="1"/>
        <v>2081</v>
      </c>
    </row>
    <row r="21" spans="1:9" ht="16.5" customHeight="1">
      <c r="A21" s="145" t="s">
        <v>154</v>
      </c>
      <c r="B21" s="159">
        <v>815</v>
      </c>
      <c r="C21" s="146" t="s">
        <v>138</v>
      </c>
      <c r="D21" s="146" t="s">
        <v>152</v>
      </c>
      <c r="E21" s="147" t="s">
        <v>155</v>
      </c>
      <c r="F21" s="151"/>
      <c r="G21" s="152">
        <f>G22+G29</f>
        <v>2081</v>
      </c>
      <c r="H21" s="152">
        <f>H22+H29</f>
        <v>2081</v>
      </c>
      <c r="I21" s="152">
        <f>I22+I29</f>
        <v>2081</v>
      </c>
    </row>
    <row r="22" spans="1:9" ht="48">
      <c r="A22" s="150" t="s">
        <v>146</v>
      </c>
      <c r="B22" s="159">
        <v>815</v>
      </c>
      <c r="C22" s="146" t="s">
        <v>138</v>
      </c>
      <c r="D22" s="146" t="s">
        <v>152</v>
      </c>
      <c r="E22" s="147" t="s">
        <v>156</v>
      </c>
      <c r="F22" s="151"/>
      <c r="G22" s="152">
        <f>G23+G25+G27</f>
        <v>1993.5</v>
      </c>
      <c r="H22" s="152">
        <f>H23+H25+H27</f>
        <v>1993.5</v>
      </c>
      <c r="I22" s="152">
        <f>I23+I25+I27</f>
        <v>1993.5</v>
      </c>
    </row>
    <row r="23" spans="1:9" ht="132">
      <c r="A23" s="150" t="s">
        <v>148</v>
      </c>
      <c r="B23" s="159">
        <v>815</v>
      </c>
      <c r="C23" s="146" t="s">
        <v>138</v>
      </c>
      <c r="D23" s="146" t="s">
        <v>152</v>
      </c>
      <c r="E23" s="147" t="s">
        <v>156</v>
      </c>
      <c r="F23" s="151">
        <v>100</v>
      </c>
      <c r="G23" s="152">
        <f>G24</f>
        <v>1468.9</v>
      </c>
      <c r="H23" s="152">
        <f>H24</f>
        <v>1468.9</v>
      </c>
      <c r="I23" s="152">
        <f>I24</f>
        <v>1468.9</v>
      </c>
    </row>
    <row r="24" spans="1:9" ht="49.5" customHeight="1">
      <c r="A24" s="150" t="s">
        <v>149</v>
      </c>
      <c r="B24" s="159">
        <v>815</v>
      </c>
      <c r="C24" s="146" t="s">
        <v>138</v>
      </c>
      <c r="D24" s="146" t="s">
        <v>152</v>
      </c>
      <c r="E24" s="147" t="s">
        <v>156</v>
      </c>
      <c r="F24" s="151">
        <v>120</v>
      </c>
      <c r="G24" s="152">
        <v>1468.9</v>
      </c>
      <c r="H24" s="152">
        <v>1468.9</v>
      </c>
      <c r="I24" s="152">
        <v>1468.9</v>
      </c>
    </row>
    <row r="25" spans="1:9" ht="58.5" customHeight="1">
      <c r="A25" s="150" t="s">
        <v>157</v>
      </c>
      <c r="B25" s="159">
        <v>815</v>
      </c>
      <c r="C25" s="146" t="s">
        <v>138</v>
      </c>
      <c r="D25" s="146" t="s">
        <v>152</v>
      </c>
      <c r="E25" s="147" t="s">
        <v>156</v>
      </c>
      <c r="F25" s="151">
        <v>200</v>
      </c>
      <c r="G25" s="152">
        <f>G26</f>
        <v>513.6</v>
      </c>
      <c r="H25" s="152">
        <f>H26</f>
        <v>513.6</v>
      </c>
      <c r="I25" s="152">
        <f>I26</f>
        <v>513.6</v>
      </c>
    </row>
    <row r="26" spans="1:9" ht="64.5" customHeight="1">
      <c r="A26" s="150" t="s">
        <v>158</v>
      </c>
      <c r="B26" s="159">
        <v>815</v>
      </c>
      <c r="C26" s="146" t="s">
        <v>138</v>
      </c>
      <c r="D26" s="146" t="s">
        <v>152</v>
      </c>
      <c r="E26" s="147" t="s">
        <v>156</v>
      </c>
      <c r="F26" s="151">
        <v>240</v>
      </c>
      <c r="G26" s="152">
        <v>513.6</v>
      </c>
      <c r="H26" s="152">
        <v>513.6</v>
      </c>
      <c r="I26" s="152">
        <v>513.6</v>
      </c>
    </row>
    <row r="27" spans="1:9" ht="56.25" customHeight="1">
      <c r="A27" s="150" t="s">
        <v>159</v>
      </c>
      <c r="B27" s="159">
        <v>815</v>
      </c>
      <c r="C27" s="146" t="s">
        <v>138</v>
      </c>
      <c r="D27" s="146" t="s">
        <v>152</v>
      </c>
      <c r="E27" s="147" t="s">
        <v>156</v>
      </c>
      <c r="F27" s="151">
        <v>800</v>
      </c>
      <c r="G27" s="152">
        <f>G28</f>
        <v>11</v>
      </c>
      <c r="H27" s="152">
        <f>H28</f>
        <v>11</v>
      </c>
      <c r="I27" s="152">
        <f>I28</f>
        <v>11</v>
      </c>
    </row>
    <row r="28" spans="1:9" ht="53.25" customHeight="1">
      <c r="A28" s="150" t="s">
        <v>160</v>
      </c>
      <c r="B28" s="159">
        <v>815</v>
      </c>
      <c r="C28" s="146" t="s">
        <v>138</v>
      </c>
      <c r="D28" s="146" t="s">
        <v>152</v>
      </c>
      <c r="E28" s="147" t="s">
        <v>156</v>
      </c>
      <c r="F28" s="151">
        <v>850</v>
      </c>
      <c r="G28" s="152">
        <v>11</v>
      </c>
      <c r="H28" s="152">
        <v>11</v>
      </c>
      <c r="I28" s="152">
        <v>11</v>
      </c>
    </row>
    <row r="29" spans="1:9" ht="54" customHeight="1">
      <c r="A29" s="150" t="s">
        <v>161</v>
      </c>
      <c r="B29" s="159">
        <v>815</v>
      </c>
      <c r="C29" s="146" t="s">
        <v>138</v>
      </c>
      <c r="D29" s="146" t="s">
        <v>152</v>
      </c>
      <c r="E29" s="147" t="s">
        <v>155</v>
      </c>
      <c r="F29" s="148"/>
      <c r="G29" s="149">
        <f aca="true" t="shared" si="2" ref="G29:H31">G30</f>
        <v>87.5</v>
      </c>
      <c r="H29" s="149">
        <f t="shared" si="2"/>
        <v>87.5</v>
      </c>
      <c r="I29" s="152">
        <f>I30</f>
        <v>87.5</v>
      </c>
    </row>
    <row r="30" spans="1:9" ht="66" customHeight="1">
      <c r="A30" s="150" t="s">
        <v>162</v>
      </c>
      <c r="B30" s="159">
        <v>815</v>
      </c>
      <c r="C30" s="146" t="s">
        <v>138</v>
      </c>
      <c r="D30" s="146" t="s">
        <v>152</v>
      </c>
      <c r="E30" s="147" t="s">
        <v>163</v>
      </c>
      <c r="F30" s="148"/>
      <c r="G30" s="149">
        <f t="shared" si="2"/>
        <v>87.5</v>
      </c>
      <c r="H30" s="149">
        <f t="shared" si="2"/>
        <v>87.5</v>
      </c>
      <c r="I30" s="152">
        <f>I31</f>
        <v>87.5</v>
      </c>
    </row>
    <row r="31" spans="1:9" ht="57" customHeight="1">
      <c r="A31" s="150" t="s">
        <v>157</v>
      </c>
      <c r="B31" s="159">
        <v>815</v>
      </c>
      <c r="C31" s="146" t="s">
        <v>138</v>
      </c>
      <c r="D31" s="146" t="s">
        <v>152</v>
      </c>
      <c r="E31" s="147" t="s">
        <v>163</v>
      </c>
      <c r="F31" s="148">
        <v>200</v>
      </c>
      <c r="G31" s="149">
        <f t="shared" si="2"/>
        <v>87.5</v>
      </c>
      <c r="H31" s="149">
        <f t="shared" si="2"/>
        <v>87.5</v>
      </c>
      <c r="I31" s="152">
        <f>I32</f>
        <v>87.5</v>
      </c>
    </row>
    <row r="32" spans="1:9" ht="72" customHeight="1">
      <c r="A32" s="153" t="s">
        <v>158</v>
      </c>
      <c r="B32" s="159">
        <v>815</v>
      </c>
      <c r="C32" s="154" t="s">
        <v>138</v>
      </c>
      <c r="D32" s="154" t="s">
        <v>152</v>
      </c>
      <c r="E32" s="147" t="s">
        <v>163</v>
      </c>
      <c r="F32" s="160">
        <v>240</v>
      </c>
      <c r="G32" s="161">
        <v>87.5</v>
      </c>
      <c r="H32" s="161">
        <v>87.5</v>
      </c>
      <c r="I32" s="157">
        <v>87.5</v>
      </c>
    </row>
    <row r="33" spans="1:9" ht="87" customHeight="1">
      <c r="A33" s="162" t="s">
        <v>164</v>
      </c>
      <c r="B33" s="128">
        <v>815</v>
      </c>
      <c r="C33" s="134" t="s">
        <v>138</v>
      </c>
      <c r="D33" s="134" t="s">
        <v>165</v>
      </c>
      <c r="E33" s="135"/>
      <c r="F33" s="136"/>
      <c r="G33" s="137">
        <f>G34</f>
        <v>8.2</v>
      </c>
      <c r="H33" s="137">
        <f aca="true" t="shared" si="3" ref="H33:I37">H34</f>
        <v>8.2</v>
      </c>
      <c r="I33" s="137">
        <f t="shared" si="3"/>
        <v>8.2</v>
      </c>
    </row>
    <row r="34" spans="1:9" ht="47.25" customHeight="1">
      <c r="A34" s="140" t="s">
        <v>142</v>
      </c>
      <c r="B34" s="159">
        <v>815</v>
      </c>
      <c r="C34" s="141" t="s">
        <v>138</v>
      </c>
      <c r="D34" s="141" t="s">
        <v>165</v>
      </c>
      <c r="E34" s="142" t="s">
        <v>166</v>
      </c>
      <c r="F34" s="163"/>
      <c r="G34" s="164">
        <f>G35</f>
        <v>8.2</v>
      </c>
      <c r="H34" s="164">
        <f t="shared" si="3"/>
        <v>8.2</v>
      </c>
      <c r="I34" s="164">
        <f t="shared" si="3"/>
        <v>8.2</v>
      </c>
    </row>
    <row r="35" spans="1:9" ht="33" customHeight="1">
      <c r="A35" s="165" t="s">
        <v>167</v>
      </c>
      <c r="B35" s="159">
        <v>815</v>
      </c>
      <c r="C35" s="146" t="s">
        <v>138</v>
      </c>
      <c r="D35" s="146" t="s">
        <v>165</v>
      </c>
      <c r="E35" s="147" t="s">
        <v>168</v>
      </c>
      <c r="F35" s="148"/>
      <c r="G35" s="149">
        <f>G36</f>
        <v>8.2</v>
      </c>
      <c r="H35" s="149">
        <f t="shared" si="3"/>
        <v>8.2</v>
      </c>
      <c r="I35" s="149">
        <f t="shared" si="3"/>
        <v>8.2</v>
      </c>
    </row>
    <row r="36" spans="1:9" ht="79.5" customHeight="1">
      <c r="A36" s="150" t="s">
        <v>169</v>
      </c>
      <c r="B36" s="159">
        <v>815</v>
      </c>
      <c r="C36" s="146" t="s">
        <v>138</v>
      </c>
      <c r="D36" s="146" t="s">
        <v>165</v>
      </c>
      <c r="E36" s="147" t="s">
        <v>170</v>
      </c>
      <c r="F36" s="148"/>
      <c r="G36" s="149">
        <f>G37</f>
        <v>8.2</v>
      </c>
      <c r="H36" s="149">
        <f t="shared" si="3"/>
        <v>8.2</v>
      </c>
      <c r="I36" s="149">
        <f t="shared" si="3"/>
        <v>8.2</v>
      </c>
    </row>
    <row r="37" spans="1:9" ht="30" customHeight="1">
      <c r="A37" s="150" t="s">
        <v>171</v>
      </c>
      <c r="B37" s="159">
        <v>815</v>
      </c>
      <c r="C37" s="146" t="s">
        <v>138</v>
      </c>
      <c r="D37" s="146" t="s">
        <v>165</v>
      </c>
      <c r="E37" s="147" t="s">
        <v>170</v>
      </c>
      <c r="F37" s="148">
        <v>500</v>
      </c>
      <c r="G37" s="149">
        <f>G38</f>
        <v>8.2</v>
      </c>
      <c r="H37" s="149">
        <f t="shared" si="3"/>
        <v>8.2</v>
      </c>
      <c r="I37" s="149">
        <f t="shared" si="3"/>
        <v>8.2</v>
      </c>
    </row>
    <row r="38" spans="1:9" ht="30.75" customHeight="1">
      <c r="A38" s="153" t="s">
        <v>172</v>
      </c>
      <c r="B38" s="159">
        <v>815</v>
      </c>
      <c r="C38" s="154" t="s">
        <v>138</v>
      </c>
      <c r="D38" s="154" t="s">
        <v>165</v>
      </c>
      <c r="E38" s="147" t="s">
        <v>170</v>
      </c>
      <c r="F38" s="160">
        <v>540</v>
      </c>
      <c r="G38" s="161">
        <v>8.2</v>
      </c>
      <c r="H38" s="161">
        <v>8.2</v>
      </c>
      <c r="I38" s="161">
        <v>8.2</v>
      </c>
    </row>
    <row r="39" spans="1:9" ht="15.75">
      <c r="A39" s="127" t="s">
        <v>173</v>
      </c>
      <c r="B39" s="128">
        <v>815</v>
      </c>
      <c r="C39" s="134" t="s">
        <v>138</v>
      </c>
      <c r="D39" s="134" t="s">
        <v>174</v>
      </c>
      <c r="E39" s="135"/>
      <c r="F39" s="136"/>
      <c r="G39" s="137">
        <f>G40</f>
        <v>10</v>
      </c>
      <c r="H39" s="137">
        <f aca="true" t="shared" si="4" ref="H39:I42">H40</f>
        <v>10</v>
      </c>
      <c r="I39" s="137">
        <f t="shared" si="4"/>
        <v>10</v>
      </c>
    </row>
    <row r="40" spans="1:9" ht="21" customHeight="1">
      <c r="A40" s="140" t="s">
        <v>175</v>
      </c>
      <c r="B40" s="159">
        <v>815</v>
      </c>
      <c r="C40" s="141" t="s">
        <v>138</v>
      </c>
      <c r="D40" s="141" t="s">
        <v>174</v>
      </c>
      <c r="E40" s="142" t="s">
        <v>176</v>
      </c>
      <c r="F40" s="163"/>
      <c r="G40" s="164">
        <f>G41</f>
        <v>10</v>
      </c>
      <c r="H40" s="164">
        <f t="shared" si="4"/>
        <v>10</v>
      </c>
      <c r="I40" s="164">
        <f t="shared" si="4"/>
        <v>10</v>
      </c>
    </row>
    <row r="41" spans="1:9" ht="62.25" customHeight="1">
      <c r="A41" s="150" t="s">
        <v>177</v>
      </c>
      <c r="B41" s="159">
        <v>815</v>
      </c>
      <c r="C41" s="146" t="s">
        <v>138</v>
      </c>
      <c r="D41" s="146" t="s">
        <v>174</v>
      </c>
      <c r="E41" s="147" t="s">
        <v>178</v>
      </c>
      <c r="F41" s="148"/>
      <c r="G41" s="149">
        <f>G42</f>
        <v>10</v>
      </c>
      <c r="H41" s="149">
        <f t="shared" si="4"/>
        <v>10</v>
      </c>
      <c r="I41" s="149">
        <f t="shared" si="4"/>
        <v>10</v>
      </c>
    </row>
    <row r="42" spans="1:9" ht="33" customHeight="1">
      <c r="A42" s="150" t="s">
        <v>159</v>
      </c>
      <c r="B42" s="159">
        <v>815</v>
      </c>
      <c r="C42" s="146" t="s">
        <v>138</v>
      </c>
      <c r="D42" s="146" t="s">
        <v>174</v>
      </c>
      <c r="E42" s="147" t="s">
        <v>178</v>
      </c>
      <c r="F42" s="148">
        <v>800</v>
      </c>
      <c r="G42" s="149">
        <f>G43</f>
        <v>10</v>
      </c>
      <c r="H42" s="149">
        <f t="shared" si="4"/>
        <v>10</v>
      </c>
      <c r="I42" s="149">
        <f t="shared" si="4"/>
        <v>10</v>
      </c>
    </row>
    <row r="43" spans="1:9" ht="21" customHeight="1">
      <c r="A43" s="153" t="s">
        <v>179</v>
      </c>
      <c r="B43" s="159">
        <v>815</v>
      </c>
      <c r="C43" s="154" t="s">
        <v>138</v>
      </c>
      <c r="D43" s="154" t="s">
        <v>174</v>
      </c>
      <c r="E43" s="147" t="s">
        <v>178</v>
      </c>
      <c r="F43" s="160">
        <v>870</v>
      </c>
      <c r="G43" s="161">
        <v>10</v>
      </c>
      <c r="H43" s="161">
        <v>10</v>
      </c>
      <c r="I43" s="161">
        <v>10</v>
      </c>
    </row>
    <row r="44" spans="1:9" ht="15.75">
      <c r="A44" s="166"/>
      <c r="B44" s="167"/>
      <c r="C44" s="168"/>
      <c r="D44" s="168"/>
      <c r="E44" s="169"/>
      <c r="F44" s="170"/>
      <c r="G44" s="171"/>
      <c r="H44" s="171"/>
      <c r="I44" s="172"/>
    </row>
    <row r="45" spans="1:9" ht="24" customHeight="1">
      <c r="A45" s="127" t="s">
        <v>180</v>
      </c>
      <c r="B45" s="128">
        <v>815</v>
      </c>
      <c r="C45" s="134" t="s">
        <v>141</v>
      </c>
      <c r="D45" s="134" t="s">
        <v>139</v>
      </c>
      <c r="E45" s="173"/>
      <c r="F45" s="136"/>
      <c r="G45" s="137">
        <f>G46</f>
        <v>428.5</v>
      </c>
      <c r="H45" s="137">
        <f aca="true" t="shared" si="5" ref="H45:I47">H46</f>
        <v>432.9</v>
      </c>
      <c r="I45" s="137">
        <f t="shared" si="5"/>
        <v>450.20000000000005</v>
      </c>
    </row>
    <row r="46" spans="1:9" ht="39" customHeight="1">
      <c r="A46" s="127" t="s">
        <v>181</v>
      </c>
      <c r="B46" s="128">
        <v>815</v>
      </c>
      <c r="C46" s="134" t="s">
        <v>141</v>
      </c>
      <c r="D46" s="134" t="s">
        <v>150</v>
      </c>
      <c r="E46" s="173"/>
      <c r="F46" s="139"/>
      <c r="G46" s="158">
        <f>G47</f>
        <v>428.5</v>
      </c>
      <c r="H46" s="158">
        <f t="shared" si="5"/>
        <v>432.9</v>
      </c>
      <c r="I46" s="158">
        <f t="shared" si="5"/>
        <v>450.20000000000005</v>
      </c>
    </row>
    <row r="47" spans="1:9" ht="18" customHeight="1">
      <c r="A47" s="174" t="s">
        <v>182</v>
      </c>
      <c r="B47" s="159">
        <v>815</v>
      </c>
      <c r="C47" s="141" t="s">
        <v>141</v>
      </c>
      <c r="D47" s="141" t="s">
        <v>150</v>
      </c>
      <c r="E47" s="142" t="s">
        <v>183</v>
      </c>
      <c r="F47" s="143"/>
      <c r="G47" s="144">
        <f>G48</f>
        <v>428.5</v>
      </c>
      <c r="H47" s="144">
        <f t="shared" si="5"/>
        <v>432.9</v>
      </c>
      <c r="I47" s="144">
        <f t="shared" si="5"/>
        <v>450.20000000000005</v>
      </c>
    </row>
    <row r="48" spans="1:9" ht="60" customHeight="1">
      <c r="A48" s="145" t="s">
        <v>184</v>
      </c>
      <c r="B48" s="159">
        <v>815</v>
      </c>
      <c r="C48" s="146" t="s">
        <v>141</v>
      </c>
      <c r="D48" s="146" t="s">
        <v>150</v>
      </c>
      <c r="E48" s="175" t="s">
        <v>185</v>
      </c>
      <c r="F48" s="151"/>
      <c r="G48" s="152">
        <f>G49+G51</f>
        <v>428.5</v>
      </c>
      <c r="H48" s="152">
        <f>H49+H51</f>
        <v>432.9</v>
      </c>
      <c r="I48" s="152">
        <f>I49+I51</f>
        <v>450.20000000000005</v>
      </c>
    </row>
    <row r="49" spans="1:9" ht="121.5" customHeight="1">
      <c r="A49" s="150" t="s">
        <v>148</v>
      </c>
      <c r="B49" s="159">
        <v>815</v>
      </c>
      <c r="C49" s="146" t="s">
        <v>141</v>
      </c>
      <c r="D49" s="146" t="s">
        <v>150</v>
      </c>
      <c r="E49" s="175" t="s">
        <v>185</v>
      </c>
      <c r="F49" s="151">
        <v>100</v>
      </c>
      <c r="G49" s="152">
        <f>G50</f>
        <v>348.3</v>
      </c>
      <c r="H49" s="152">
        <f>H50</f>
        <v>348.3</v>
      </c>
      <c r="I49" s="152">
        <f>I50</f>
        <v>348.3</v>
      </c>
    </row>
    <row r="50" spans="1:9" ht="39.75" customHeight="1">
      <c r="A50" s="150" t="s">
        <v>149</v>
      </c>
      <c r="B50" s="159">
        <v>815</v>
      </c>
      <c r="C50" s="146" t="s">
        <v>141</v>
      </c>
      <c r="D50" s="146" t="s">
        <v>150</v>
      </c>
      <c r="E50" s="175" t="s">
        <v>185</v>
      </c>
      <c r="F50" s="151">
        <v>120</v>
      </c>
      <c r="G50" s="152">
        <v>348.3</v>
      </c>
      <c r="H50" s="152">
        <v>348.3</v>
      </c>
      <c r="I50" s="152">
        <v>348.3</v>
      </c>
    </row>
    <row r="51" spans="1:9" ht="51.75" customHeight="1">
      <c r="A51" s="150" t="s">
        <v>157</v>
      </c>
      <c r="B51" s="159">
        <v>815</v>
      </c>
      <c r="C51" s="146" t="s">
        <v>141</v>
      </c>
      <c r="D51" s="146" t="s">
        <v>150</v>
      </c>
      <c r="E51" s="175" t="s">
        <v>185</v>
      </c>
      <c r="F51" s="148">
        <v>200</v>
      </c>
      <c r="G51" s="149">
        <f>G52</f>
        <v>80.2</v>
      </c>
      <c r="H51" s="149">
        <f>H52</f>
        <v>84.6</v>
      </c>
      <c r="I51" s="152">
        <f>I52</f>
        <v>101.9</v>
      </c>
    </row>
    <row r="52" spans="1:9" ht="72.75" customHeight="1">
      <c r="A52" s="153" t="s">
        <v>158</v>
      </c>
      <c r="B52" s="159">
        <v>815</v>
      </c>
      <c r="C52" s="154" t="s">
        <v>141</v>
      </c>
      <c r="D52" s="154" t="s">
        <v>150</v>
      </c>
      <c r="E52" s="175" t="s">
        <v>185</v>
      </c>
      <c r="F52" s="160">
        <v>240</v>
      </c>
      <c r="G52" s="161">
        <v>80.2</v>
      </c>
      <c r="H52" s="161">
        <v>84.6</v>
      </c>
      <c r="I52" s="157">
        <v>101.9</v>
      </c>
    </row>
    <row r="53" spans="1:9" ht="7.5" customHeight="1">
      <c r="A53" s="176"/>
      <c r="B53" s="138"/>
      <c r="C53" s="177"/>
      <c r="D53" s="177"/>
      <c r="E53" s="173"/>
      <c r="F53" s="139"/>
      <c r="G53" s="158"/>
      <c r="H53" s="158"/>
      <c r="I53" s="178"/>
    </row>
    <row r="54" spans="1:9" ht="49.5" customHeight="1">
      <c r="A54" s="127" t="s">
        <v>186</v>
      </c>
      <c r="B54" s="128">
        <v>815</v>
      </c>
      <c r="C54" s="134" t="s">
        <v>150</v>
      </c>
      <c r="D54" s="134" t="s">
        <v>139</v>
      </c>
      <c r="E54" s="173"/>
      <c r="F54" s="136"/>
      <c r="G54" s="137">
        <f aca="true" t="shared" si="6" ref="G54:G59">G55</f>
        <v>366.7</v>
      </c>
      <c r="H54" s="137"/>
      <c r="I54" s="179"/>
    </row>
    <row r="55" spans="1:9" ht="72">
      <c r="A55" s="176" t="s">
        <v>187</v>
      </c>
      <c r="B55" s="138">
        <v>815</v>
      </c>
      <c r="C55" s="177" t="s">
        <v>150</v>
      </c>
      <c r="D55" s="177" t="s">
        <v>188</v>
      </c>
      <c r="E55" s="173"/>
      <c r="F55" s="139"/>
      <c r="G55" s="158">
        <f>G56+G61</f>
        <v>366.7</v>
      </c>
      <c r="H55" s="137"/>
      <c r="I55" s="179"/>
    </row>
    <row r="56" spans="1:9" ht="30.75" customHeight="1">
      <c r="A56" s="180" t="s">
        <v>189</v>
      </c>
      <c r="B56" s="159">
        <v>815</v>
      </c>
      <c r="C56" s="181" t="s">
        <v>150</v>
      </c>
      <c r="D56" s="181" t="s">
        <v>188</v>
      </c>
      <c r="E56" s="142" t="s">
        <v>190</v>
      </c>
      <c r="F56" s="143"/>
      <c r="G56" s="144">
        <f t="shared" si="6"/>
        <v>100</v>
      </c>
      <c r="H56" s="144"/>
      <c r="I56" s="182"/>
    </row>
    <row r="57" spans="1:9" ht="42" customHeight="1">
      <c r="A57" s="145" t="s">
        <v>278</v>
      </c>
      <c r="B57" s="159">
        <v>815</v>
      </c>
      <c r="C57" s="146" t="s">
        <v>150</v>
      </c>
      <c r="D57" s="146" t="s">
        <v>188</v>
      </c>
      <c r="E57" s="147" t="s">
        <v>191</v>
      </c>
      <c r="F57" s="148"/>
      <c r="G57" s="149">
        <f t="shared" si="6"/>
        <v>100</v>
      </c>
      <c r="H57" s="149"/>
      <c r="I57" s="152"/>
    </row>
    <row r="58" spans="1:9" ht="54.75" customHeight="1">
      <c r="A58" s="145" t="s">
        <v>192</v>
      </c>
      <c r="B58" s="159">
        <v>815</v>
      </c>
      <c r="C58" s="146" t="s">
        <v>150</v>
      </c>
      <c r="D58" s="146" t="s">
        <v>188</v>
      </c>
      <c r="E58" s="147" t="s">
        <v>193</v>
      </c>
      <c r="F58" s="148"/>
      <c r="G58" s="149">
        <f t="shared" si="6"/>
        <v>100</v>
      </c>
      <c r="H58" s="149"/>
      <c r="I58" s="152"/>
    </row>
    <row r="59" spans="1:9" ht="60.75" customHeight="1">
      <c r="A59" s="150" t="s">
        <v>157</v>
      </c>
      <c r="B59" s="159">
        <v>815</v>
      </c>
      <c r="C59" s="146" t="s">
        <v>150</v>
      </c>
      <c r="D59" s="146" t="s">
        <v>188</v>
      </c>
      <c r="E59" s="147" t="s">
        <v>193</v>
      </c>
      <c r="F59" s="148">
        <v>200</v>
      </c>
      <c r="G59" s="149">
        <f t="shared" si="6"/>
        <v>100</v>
      </c>
      <c r="H59" s="149"/>
      <c r="I59" s="152"/>
    </row>
    <row r="60" spans="1:9" ht="69" customHeight="1">
      <c r="A60" s="187" t="s">
        <v>158</v>
      </c>
      <c r="B60" s="167">
        <v>815</v>
      </c>
      <c r="C60" s="200" t="s">
        <v>150</v>
      </c>
      <c r="D60" s="200" t="s">
        <v>188</v>
      </c>
      <c r="E60" s="186" t="s">
        <v>193</v>
      </c>
      <c r="F60" s="206">
        <v>240</v>
      </c>
      <c r="G60" s="207">
        <v>100</v>
      </c>
      <c r="H60" s="207"/>
      <c r="I60" s="203"/>
    </row>
    <row r="61" spans="1:9" ht="57.75" customHeight="1">
      <c r="A61" s="176" t="s">
        <v>285</v>
      </c>
      <c r="B61" s="159">
        <v>815</v>
      </c>
      <c r="C61" s="146" t="s">
        <v>150</v>
      </c>
      <c r="D61" s="146" t="s">
        <v>188</v>
      </c>
      <c r="E61" s="147" t="s">
        <v>284</v>
      </c>
      <c r="F61" s="139"/>
      <c r="G61" s="158">
        <f>G62</f>
        <v>266.7</v>
      </c>
      <c r="H61" s="158"/>
      <c r="I61" s="178"/>
    </row>
    <row r="62" spans="1:9" ht="56.25" customHeight="1">
      <c r="A62" s="150" t="s">
        <v>157</v>
      </c>
      <c r="B62" s="159">
        <v>815</v>
      </c>
      <c r="C62" s="146" t="s">
        <v>150</v>
      </c>
      <c r="D62" s="146" t="s">
        <v>188</v>
      </c>
      <c r="E62" s="147" t="s">
        <v>284</v>
      </c>
      <c r="F62" s="139">
        <v>200</v>
      </c>
      <c r="G62" s="158">
        <f>G63</f>
        <v>266.7</v>
      </c>
      <c r="H62" s="158"/>
      <c r="I62" s="178"/>
    </row>
    <row r="63" spans="1:9" ht="65.25" customHeight="1">
      <c r="A63" s="187" t="s">
        <v>158</v>
      </c>
      <c r="B63" s="167">
        <v>815</v>
      </c>
      <c r="C63" s="200" t="s">
        <v>150</v>
      </c>
      <c r="D63" s="200" t="s">
        <v>188</v>
      </c>
      <c r="E63" s="147" t="s">
        <v>284</v>
      </c>
      <c r="F63" s="139">
        <v>244</v>
      </c>
      <c r="G63" s="158">
        <v>266.7</v>
      </c>
      <c r="H63" s="158"/>
      <c r="I63" s="178"/>
    </row>
    <row r="64" spans="1:9" ht="15.75">
      <c r="A64" s="176"/>
      <c r="B64" s="138"/>
      <c r="C64" s="177"/>
      <c r="D64" s="177"/>
      <c r="E64" s="173"/>
      <c r="F64" s="139"/>
      <c r="G64" s="158"/>
      <c r="H64" s="158"/>
      <c r="I64" s="178"/>
    </row>
    <row r="65" spans="1:9" ht="30" customHeight="1">
      <c r="A65" s="127" t="s">
        <v>194</v>
      </c>
      <c r="B65" s="128">
        <v>815</v>
      </c>
      <c r="C65" s="134" t="s">
        <v>195</v>
      </c>
      <c r="D65" s="134" t="s">
        <v>139</v>
      </c>
      <c r="E65" s="173"/>
      <c r="F65" s="183"/>
      <c r="G65" s="179">
        <f>G66+G71+G79+G89</f>
        <v>2913.4</v>
      </c>
      <c r="H65" s="179">
        <f>H66+H71+H79+H89</f>
        <v>1496.6000000000001</v>
      </c>
      <c r="I65" s="179">
        <f>I66+I71+I79+I89</f>
        <v>1473.2</v>
      </c>
    </row>
    <row r="66" spans="1:9" ht="21.75" customHeight="1">
      <c r="A66" s="127" t="s">
        <v>196</v>
      </c>
      <c r="B66" s="128">
        <v>815</v>
      </c>
      <c r="C66" s="134" t="s">
        <v>195</v>
      </c>
      <c r="D66" s="134" t="s">
        <v>138</v>
      </c>
      <c r="E66" s="173"/>
      <c r="F66" s="139"/>
      <c r="G66" s="137">
        <f>G67</f>
        <v>100</v>
      </c>
      <c r="H66" s="158"/>
      <c r="I66" s="179"/>
    </row>
    <row r="67" spans="1:9" ht="34.5" customHeight="1">
      <c r="A67" s="140" t="s">
        <v>197</v>
      </c>
      <c r="B67" s="159">
        <v>815</v>
      </c>
      <c r="C67" s="141" t="s">
        <v>195</v>
      </c>
      <c r="D67" s="141" t="s">
        <v>138</v>
      </c>
      <c r="E67" s="142" t="s">
        <v>198</v>
      </c>
      <c r="F67" s="184"/>
      <c r="G67" s="185">
        <f>G68</f>
        <v>100</v>
      </c>
      <c r="H67" s="182"/>
      <c r="I67" s="182"/>
    </row>
    <row r="68" spans="1:9" ht="82.5" customHeight="1">
      <c r="A68" s="145" t="s">
        <v>199</v>
      </c>
      <c r="B68" s="159">
        <v>815</v>
      </c>
      <c r="C68" s="146" t="s">
        <v>195</v>
      </c>
      <c r="D68" s="146" t="s">
        <v>138</v>
      </c>
      <c r="E68" s="147" t="s">
        <v>200</v>
      </c>
      <c r="F68" s="151"/>
      <c r="G68" s="152">
        <f>G69</f>
        <v>100</v>
      </c>
      <c r="H68" s="152"/>
      <c r="I68" s="152"/>
    </row>
    <row r="69" spans="1:9" ht="57.75" customHeight="1">
      <c r="A69" s="150" t="s">
        <v>157</v>
      </c>
      <c r="B69" s="159">
        <v>815</v>
      </c>
      <c r="C69" s="146" t="s">
        <v>195</v>
      </c>
      <c r="D69" s="146" t="s">
        <v>138</v>
      </c>
      <c r="E69" s="147" t="s">
        <v>200</v>
      </c>
      <c r="F69" s="148">
        <v>200</v>
      </c>
      <c r="G69" s="149">
        <f>G70</f>
        <v>100</v>
      </c>
      <c r="H69" s="149"/>
      <c r="I69" s="152"/>
    </row>
    <row r="70" spans="1:9" ht="66.75" customHeight="1">
      <c r="A70" s="150" t="s">
        <v>158</v>
      </c>
      <c r="B70" s="159">
        <v>815</v>
      </c>
      <c r="C70" s="146" t="s">
        <v>195</v>
      </c>
      <c r="D70" s="146" t="s">
        <v>138</v>
      </c>
      <c r="E70" s="147" t="s">
        <v>200</v>
      </c>
      <c r="F70" s="148">
        <v>240</v>
      </c>
      <c r="G70" s="149">
        <v>100</v>
      </c>
      <c r="H70" s="149"/>
      <c r="I70" s="152"/>
    </row>
    <row r="71" spans="1:18" ht="25.5" customHeight="1">
      <c r="A71" s="127" t="s">
        <v>201</v>
      </c>
      <c r="B71" s="128">
        <v>815</v>
      </c>
      <c r="C71" s="134" t="s">
        <v>195</v>
      </c>
      <c r="D71" s="134" t="s">
        <v>141</v>
      </c>
      <c r="E71" s="173"/>
      <c r="F71" s="139"/>
      <c r="G71" s="137">
        <f>G72</f>
        <v>268.3</v>
      </c>
      <c r="H71" s="158"/>
      <c r="I71" s="179"/>
      <c r="R71" s="57"/>
    </row>
    <row r="72" spans="1:18" ht="28.5" customHeight="1">
      <c r="A72" s="140" t="s">
        <v>202</v>
      </c>
      <c r="B72" s="159">
        <v>815</v>
      </c>
      <c r="C72" s="141" t="s">
        <v>195</v>
      </c>
      <c r="D72" s="141" t="s">
        <v>141</v>
      </c>
      <c r="E72" s="142" t="s">
        <v>203</v>
      </c>
      <c r="F72" s="143"/>
      <c r="G72" s="164">
        <f>G73</f>
        <v>268.3</v>
      </c>
      <c r="H72" s="144"/>
      <c r="I72" s="182"/>
      <c r="R72" s="57"/>
    </row>
    <row r="73" spans="1:18" ht="63.75" customHeight="1">
      <c r="A73" s="150" t="s">
        <v>204</v>
      </c>
      <c r="B73" s="159">
        <v>815</v>
      </c>
      <c r="C73" s="146" t="s">
        <v>195</v>
      </c>
      <c r="D73" s="146" t="s">
        <v>141</v>
      </c>
      <c r="E73" s="147" t="s">
        <v>205</v>
      </c>
      <c r="F73" s="151"/>
      <c r="G73" s="152">
        <f>G74+G76</f>
        <v>268.3</v>
      </c>
      <c r="H73" s="152"/>
      <c r="I73" s="152"/>
      <c r="R73" s="57"/>
    </row>
    <row r="74" spans="1:18" ht="54.75" customHeight="1">
      <c r="A74" s="150" t="s">
        <v>157</v>
      </c>
      <c r="B74" s="159">
        <v>815</v>
      </c>
      <c r="C74" s="146" t="s">
        <v>195</v>
      </c>
      <c r="D74" s="146" t="s">
        <v>141</v>
      </c>
      <c r="E74" s="147" t="s">
        <v>205</v>
      </c>
      <c r="F74" s="148">
        <v>200</v>
      </c>
      <c r="G74" s="149">
        <f>G75</f>
        <v>268.3</v>
      </c>
      <c r="H74" s="149"/>
      <c r="I74" s="152"/>
      <c r="R74" s="57"/>
    </row>
    <row r="75" spans="1:9" ht="66.75" customHeight="1">
      <c r="A75" s="153" t="s">
        <v>158</v>
      </c>
      <c r="B75" s="159">
        <v>815</v>
      </c>
      <c r="C75" s="154" t="s">
        <v>195</v>
      </c>
      <c r="D75" s="154" t="s">
        <v>141</v>
      </c>
      <c r="E75" s="186" t="s">
        <v>205</v>
      </c>
      <c r="F75" s="160">
        <v>240</v>
      </c>
      <c r="G75" s="161">
        <v>268.3</v>
      </c>
      <c r="H75" s="161"/>
      <c r="I75" s="157"/>
    </row>
    <row r="76" spans="1:9" ht="71.25" customHeight="1" hidden="1">
      <c r="A76" s="187" t="s">
        <v>206</v>
      </c>
      <c r="B76" s="159">
        <v>815</v>
      </c>
      <c r="C76" s="154" t="s">
        <v>195</v>
      </c>
      <c r="D76" s="154" t="s">
        <v>141</v>
      </c>
      <c r="E76" s="186"/>
      <c r="F76" s="170"/>
      <c r="G76" s="171">
        <f>G77</f>
        <v>0</v>
      </c>
      <c r="H76" s="171"/>
      <c r="I76" s="172"/>
    </row>
    <row r="77" spans="1:9" ht="35.25" customHeight="1" hidden="1">
      <c r="A77" s="150" t="s">
        <v>171</v>
      </c>
      <c r="B77" s="159">
        <v>815</v>
      </c>
      <c r="C77" s="154" t="s">
        <v>195</v>
      </c>
      <c r="D77" s="154" t="s">
        <v>141</v>
      </c>
      <c r="E77" s="186" t="s">
        <v>205</v>
      </c>
      <c r="F77" s="170">
        <v>500</v>
      </c>
      <c r="G77" s="171">
        <f>G78</f>
        <v>0</v>
      </c>
      <c r="H77" s="171"/>
      <c r="I77" s="172"/>
    </row>
    <row r="78" spans="1:9" ht="36" customHeight="1" hidden="1">
      <c r="A78" s="153" t="s">
        <v>172</v>
      </c>
      <c r="B78" s="159">
        <v>815</v>
      </c>
      <c r="C78" s="154" t="s">
        <v>195</v>
      </c>
      <c r="D78" s="154" t="s">
        <v>141</v>
      </c>
      <c r="E78" s="186" t="s">
        <v>205</v>
      </c>
      <c r="F78" s="170">
        <v>540</v>
      </c>
      <c r="G78" s="171">
        <v>0</v>
      </c>
      <c r="H78" s="171"/>
      <c r="I78" s="172"/>
    </row>
    <row r="79" spans="1:9" ht="21.75" customHeight="1">
      <c r="A79" s="127" t="s">
        <v>207</v>
      </c>
      <c r="B79" s="128">
        <v>815</v>
      </c>
      <c r="C79" s="134" t="s">
        <v>195</v>
      </c>
      <c r="D79" s="134" t="s">
        <v>150</v>
      </c>
      <c r="E79" s="173"/>
      <c r="F79" s="136"/>
      <c r="G79" s="137">
        <f>G80</f>
        <v>2331.4</v>
      </c>
      <c r="H79" s="137">
        <f>H80</f>
        <v>1282.9</v>
      </c>
      <c r="I79" s="137">
        <f>I80</f>
        <v>1259.5</v>
      </c>
    </row>
    <row r="80" spans="1:9" ht="33.75" customHeight="1">
      <c r="A80" s="140" t="s">
        <v>208</v>
      </c>
      <c r="B80" s="159">
        <v>815</v>
      </c>
      <c r="C80" s="141" t="s">
        <v>195</v>
      </c>
      <c r="D80" s="141" t="s">
        <v>150</v>
      </c>
      <c r="E80" s="142" t="s">
        <v>209</v>
      </c>
      <c r="F80" s="163"/>
      <c r="G80" s="164">
        <f>G81+G84+G87</f>
        <v>2331.4</v>
      </c>
      <c r="H80" s="164">
        <f>H81+H84+H87</f>
        <v>1282.9</v>
      </c>
      <c r="I80" s="164">
        <f>I81+I84+I87</f>
        <v>1259.5</v>
      </c>
    </row>
    <row r="81" spans="1:10" ht="60.75" customHeight="1">
      <c r="A81" s="150" t="s">
        <v>210</v>
      </c>
      <c r="B81" s="159">
        <v>815</v>
      </c>
      <c r="C81" s="146" t="s">
        <v>195</v>
      </c>
      <c r="D81" s="146" t="s">
        <v>150</v>
      </c>
      <c r="E81" s="175" t="s">
        <v>211</v>
      </c>
      <c r="F81" s="151"/>
      <c r="G81" s="152">
        <f aca="true" t="shared" si="7" ref="G81:I82">G82</f>
        <v>1197.5</v>
      </c>
      <c r="H81" s="152">
        <f t="shared" si="7"/>
        <v>318</v>
      </c>
      <c r="I81" s="152">
        <f t="shared" si="7"/>
        <v>318</v>
      </c>
      <c r="J81" s="55"/>
    </row>
    <row r="82" spans="1:9" ht="50.25" customHeight="1">
      <c r="A82" s="150" t="s">
        <v>157</v>
      </c>
      <c r="B82" s="159">
        <v>815</v>
      </c>
      <c r="C82" s="146" t="s">
        <v>195</v>
      </c>
      <c r="D82" s="146" t="s">
        <v>150</v>
      </c>
      <c r="E82" s="175" t="s">
        <v>211</v>
      </c>
      <c r="F82" s="151">
        <v>200</v>
      </c>
      <c r="G82" s="152">
        <f t="shared" si="7"/>
        <v>1197.5</v>
      </c>
      <c r="H82" s="152">
        <f t="shared" si="7"/>
        <v>318</v>
      </c>
      <c r="I82" s="152">
        <f t="shared" si="7"/>
        <v>318</v>
      </c>
    </row>
    <row r="83" spans="1:9" ht="65.25" customHeight="1">
      <c r="A83" s="153" t="s">
        <v>158</v>
      </c>
      <c r="B83" s="159">
        <v>815</v>
      </c>
      <c r="C83" s="154" t="s">
        <v>195</v>
      </c>
      <c r="D83" s="154" t="s">
        <v>150</v>
      </c>
      <c r="E83" s="175" t="s">
        <v>211</v>
      </c>
      <c r="F83" s="156">
        <v>240</v>
      </c>
      <c r="G83" s="157">
        <v>1197.5</v>
      </c>
      <c r="H83" s="157">
        <v>318</v>
      </c>
      <c r="I83" s="157">
        <v>318</v>
      </c>
    </row>
    <row r="84" spans="1:9" ht="69.75" customHeight="1">
      <c r="A84" s="176" t="s">
        <v>212</v>
      </c>
      <c r="B84" s="159">
        <v>815</v>
      </c>
      <c r="C84" s="154" t="s">
        <v>195</v>
      </c>
      <c r="D84" s="154" t="s">
        <v>150</v>
      </c>
      <c r="E84" s="175"/>
      <c r="F84" s="188"/>
      <c r="G84" s="172">
        <f aca="true" t="shared" si="8" ref="G84:I85">G85</f>
        <v>1133.9</v>
      </c>
      <c r="H84" s="172">
        <f t="shared" si="8"/>
        <v>964.9</v>
      </c>
      <c r="I84" s="172">
        <f t="shared" si="8"/>
        <v>941.5</v>
      </c>
    </row>
    <row r="85" spans="1:9" ht="52.5" customHeight="1">
      <c r="A85" s="176" t="s">
        <v>157</v>
      </c>
      <c r="B85" s="159">
        <v>815</v>
      </c>
      <c r="C85" s="154" t="s">
        <v>195</v>
      </c>
      <c r="D85" s="154" t="s">
        <v>150</v>
      </c>
      <c r="E85" s="175" t="s">
        <v>213</v>
      </c>
      <c r="F85" s="188">
        <v>200</v>
      </c>
      <c r="G85" s="172">
        <f t="shared" si="8"/>
        <v>1133.9</v>
      </c>
      <c r="H85" s="172">
        <f t="shared" si="8"/>
        <v>964.9</v>
      </c>
      <c r="I85" s="172">
        <f t="shared" si="8"/>
        <v>941.5</v>
      </c>
    </row>
    <row r="86" spans="1:9" ht="71.25" customHeight="1">
      <c r="A86" s="176" t="s">
        <v>158</v>
      </c>
      <c r="B86" s="159">
        <v>815</v>
      </c>
      <c r="C86" s="154" t="s">
        <v>195</v>
      </c>
      <c r="D86" s="154" t="s">
        <v>150</v>
      </c>
      <c r="E86" s="175" t="s">
        <v>213</v>
      </c>
      <c r="F86" s="188">
        <v>240</v>
      </c>
      <c r="G86" s="172">
        <v>1133.9</v>
      </c>
      <c r="H86" s="172">
        <v>964.9</v>
      </c>
      <c r="I86" s="172">
        <v>941.5</v>
      </c>
    </row>
    <row r="87" spans="1:9" ht="34.5" customHeight="1" hidden="1">
      <c r="A87" s="176" t="s">
        <v>171</v>
      </c>
      <c r="B87" s="159">
        <v>815</v>
      </c>
      <c r="C87" s="154" t="s">
        <v>195</v>
      </c>
      <c r="D87" s="154" t="s">
        <v>150</v>
      </c>
      <c r="E87" s="175" t="s">
        <v>211</v>
      </c>
      <c r="F87" s="132">
        <v>500</v>
      </c>
      <c r="G87" s="178">
        <f>G88</f>
        <v>0</v>
      </c>
      <c r="H87" s="178">
        <f>H88</f>
        <v>0</v>
      </c>
      <c r="I87" s="178"/>
    </row>
    <row r="88" spans="1:9" ht="37.5" customHeight="1" hidden="1">
      <c r="A88" s="176" t="s">
        <v>172</v>
      </c>
      <c r="B88" s="159">
        <v>815</v>
      </c>
      <c r="C88" s="154" t="s">
        <v>195</v>
      </c>
      <c r="D88" s="154" t="s">
        <v>150</v>
      </c>
      <c r="E88" s="175" t="s">
        <v>211</v>
      </c>
      <c r="F88" s="132">
        <v>540</v>
      </c>
      <c r="G88" s="178">
        <v>0</v>
      </c>
      <c r="H88" s="178">
        <v>0</v>
      </c>
      <c r="I88" s="178"/>
    </row>
    <row r="89" spans="1:9" ht="49.5" customHeight="1">
      <c r="A89" s="59" t="s">
        <v>214</v>
      </c>
      <c r="B89" s="189">
        <v>815</v>
      </c>
      <c r="C89" s="181" t="s">
        <v>195</v>
      </c>
      <c r="D89" s="181" t="s">
        <v>195</v>
      </c>
      <c r="E89" s="142"/>
      <c r="F89" s="132"/>
      <c r="G89" s="179">
        <f>G90</f>
        <v>213.7</v>
      </c>
      <c r="H89" s="179">
        <f>H90</f>
        <v>213.7</v>
      </c>
      <c r="I89" s="179">
        <f>I90</f>
        <v>213.7</v>
      </c>
    </row>
    <row r="90" spans="1:9" ht="162" customHeight="1">
      <c r="A90" s="60" t="s">
        <v>215</v>
      </c>
      <c r="B90" s="159">
        <v>815</v>
      </c>
      <c r="C90" s="141" t="s">
        <v>195</v>
      </c>
      <c r="D90" s="141" t="s">
        <v>195</v>
      </c>
      <c r="E90" s="190" t="s">
        <v>216</v>
      </c>
      <c r="F90" s="132"/>
      <c r="G90" s="179">
        <f>G91+G93</f>
        <v>213.7</v>
      </c>
      <c r="H90" s="179">
        <f>H91+H93</f>
        <v>213.7</v>
      </c>
      <c r="I90" s="179">
        <f>I91+I93</f>
        <v>213.7</v>
      </c>
    </row>
    <row r="91" spans="1:9" ht="126" customHeight="1">
      <c r="A91" s="150" t="s">
        <v>148</v>
      </c>
      <c r="B91" s="159">
        <v>815</v>
      </c>
      <c r="C91" s="141" t="s">
        <v>195</v>
      </c>
      <c r="D91" s="141" t="s">
        <v>195</v>
      </c>
      <c r="E91" s="190" t="s">
        <v>216</v>
      </c>
      <c r="F91" s="132">
        <v>100</v>
      </c>
      <c r="G91" s="178">
        <f>G92</f>
        <v>209.2</v>
      </c>
      <c r="H91" s="178">
        <f>H92</f>
        <v>211.2</v>
      </c>
      <c r="I91" s="178">
        <f>I92</f>
        <v>211.2</v>
      </c>
    </row>
    <row r="92" spans="1:9" ht="48" customHeight="1">
      <c r="A92" s="150" t="s">
        <v>149</v>
      </c>
      <c r="B92" s="159">
        <v>815</v>
      </c>
      <c r="C92" s="141" t="s">
        <v>195</v>
      </c>
      <c r="D92" s="141" t="s">
        <v>195</v>
      </c>
      <c r="E92" s="190" t="s">
        <v>216</v>
      </c>
      <c r="F92" s="132">
        <v>120</v>
      </c>
      <c r="G92" s="178">
        <v>209.2</v>
      </c>
      <c r="H92" s="178">
        <v>211.2</v>
      </c>
      <c r="I92" s="178">
        <v>211.2</v>
      </c>
    </row>
    <row r="93" spans="1:9" ht="52.5" customHeight="1">
      <c r="A93" s="150" t="s">
        <v>157</v>
      </c>
      <c r="B93" s="159">
        <v>815</v>
      </c>
      <c r="C93" s="141" t="s">
        <v>195</v>
      </c>
      <c r="D93" s="141" t="s">
        <v>195</v>
      </c>
      <c r="E93" s="190" t="s">
        <v>216</v>
      </c>
      <c r="F93" s="132">
        <v>200</v>
      </c>
      <c r="G93" s="178">
        <f>G94</f>
        <v>4.5</v>
      </c>
      <c r="H93" s="178">
        <f>H94</f>
        <v>2.5</v>
      </c>
      <c r="I93" s="178">
        <f>I94</f>
        <v>2.5</v>
      </c>
    </row>
    <row r="94" spans="1:9" ht="67.5" customHeight="1">
      <c r="A94" s="153" t="s">
        <v>158</v>
      </c>
      <c r="B94" s="159">
        <v>815</v>
      </c>
      <c r="C94" s="141" t="s">
        <v>195</v>
      </c>
      <c r="D94" s="141" t="s">
        <v>195</v>
      </c>
      <c r="E94" s="190" t="s">
        <v>216</v>
      </c>
      <c r="F94" s="132">
        <v>240</v>
      </c>
      <c r="G94" s="178">
        <v>4.5</v>
      </c>
      <c r="H94" s="178">
        <v>2.5</v>
      </c>
      <c r="I94" s="178">
        <v>2.5</v>
      </c>
    </row>
    <row r="95" spans="1:9" ht="25.5" customHeight="1">
      <c r="A95" s="162" t="s">
        <v>217</v>
      </c>
      <c r="B95" s="128">
        <v>815</v>
      </c>
      <c r="C95" s="134" t="s">
        <v>218</v>
      </c>
      <c r="D95" s="134" t="s">
        <v>139</v>
      </c>
      <c r="E95" s="173"/>
      <c r="F95" s="132"/>
      <c r="G95" s="179">
        <f aca="true" t="shared" si="9" ref="G95:I96">G96</f>
        <v>1661.8</v>
      </c>
      <c r="H95" s="179">
        <f t="shared" si="9"/>
        <v>572</v>
      </c>
      <c r="I95" s="179">
        <f t="shared" si="9"/>
        <v>651.8</v>
      </c>
    </row>
    <row r="96" spans="1:9" ht="15.75">
      <c r="A96" s="162" t="s">
        <v>219</v>
      </c>
      <c r="B96" s="128">
        <v>815</v>
      </c>
      <c r="C96" s="134" t="s">
        <v>218</v>
      </c>
      <c r="D96" s="134" t="s">
        <v>138</v>
      </c>
      <c r="E96" s="173"/>
      <c r="F96" s="132"/>
      <c r="G96" s="179">
        <f>G97+G113</f>
        <v>1661.8</v>
      </c>
      <c r="H96" s="179">
        <f t="shared" si="9"/>
        <v>572</v>
      </c>
      <c r="I96" s="179">
        <f t="shared" si="9"/>
        <v>651.8</v>
      </c>
    </row>
    <row r="97" spans="1:9" ht="36" customHeight="1">
      <c r="A97" s="191" t="s">
        <v>220</v>
      </c>
      <c r="B97" s="159">
        <v>815</v>
      </c>
      <c r="C97" s="141" t="s">
        <v>218</v>
      </c>
      <c r="D97" s="141" t="s">
        <v>138</v>
      </c>
      <c r="E97" s="142" t="s">
        <v>221</v>
      </c>
      <c r="F97" s="184"/>
      <c r="G97" s="182">
        <f>G98+G105+G103+G101</f>
        <v>1637</v>
      </c>
      <c r="H97" s="182">
        <f>H98+H105+H103</f>
        <v>572</v>
      </c>
      <c r="I97" s="182">
        <f>I98+I105+I103</f>
        <v>651.8</v>
      </c>
    </row>
    <row r="98" spans="1:9" ht="57" customHeight="1" hidden="1">
      <c r="A98" s="192" t="s">
        <v>222</v>
      </c>
      <c r="B98" s="159">
        <v>815</v>
      </c>
      <c r="C98" s="141" t="s">
        <v>218</v>
      </c>
      <c r="D98" s="141" t="s">
        <v>138</v>
      </c>
      <c r="E98" s="186" t="s">
        <v>223</v>
      </c>
      <c r="F98" s="193"/>
      <c r="G98" s="194">
        <f aca="true" t="shared" si="10" ref="G98:I99">G99</f>
        <v>0</v>
      </c>
      <c r="H98" s="194">
        <f t="shared" si="10"/>
        <v>0</v>
      </c>
      <c r="I98" s="194">
        <f t="shared" si="10"/>
        <v>0</v>
      </c>
    </row>
    <row r="99" spans="1:9" ht="56.25" customHeight="1" hidden="1">
      <c r="A99" s="176" t="s">
        <v>148</v>
      </c>
      <c r="B99" s="159">
        <v>815</v>
      </c>
      <c r="C99" s="141" t="s">
        <v>218</v>
      </c>
      <c r="D99" s="141" t="s">
        <v>138</v>
      </c>
      <c r="E99" s="173" t="s">
        <v>223</v>
      </c>
      <c r="F99" s="193"/>
      <c r="G99" s="194">
        <f t="shared" si="10"/>
        <v>0</v>
      </c>
      <c r="H99" s="194">
        <f t="shared" si="10"/>
        <v>0</v>
      </c>
      <c r="I99" s="194">
        <f t="shared" si="10"/>
        <v>0</v>
      </c>
    </row>
    <row r="100" spans="1:9" ht="57" customHeight="1" hidden="1">
      <c r="A100" s="176" t="s">
        <v>224</v>
      </c>
      <c r="B100" s="159">
        <v>815</v>
      </c>
      <c r="C100" s="177" t="s">
        <v>218</v>
      </c>
      <c r="D100" s="141" t="s">
        <v>138</v>
      </c>
      <c r="E100" s="173" t="s">
        <v>223</v>
      </c>
      <c r="F100" s="193"/>
      <c r="G100" s="194">
        <v>0</v>
      </c>
      <c r="H100" s="194">
        <v>0</v>
      </c>
      <c r="I100" s="194"/>
    </row>
    <row r="101" spans="1:9" ht="56.25" customHeight="1">
      <c r="A101" s="192" t="s">
        <v>222</v>
      </c>
      <c r="B101" s="159">
        <v>815</v>
      </c>
      <c r="C101" s="141" t="s">
        <v>218</v>
      </c>
      <c r="D101" s="141" t="s">
        <v>138</v>
      </c>
      <c r="E101" s="173" t="s">
        <v>277</v>
      </c>
      <c r="F101" s="193"/>
      <c r="G101" s="194">
        <f>G102</f>
        <v>380.1</v>
      </c>
      <c r="H101" s="194"/>
      <c r="I101" s="194"/>
    </row>
    <row r="102" spans="1:9" ht="61.5" customHeight="1">
      <c r="A102" s="195" t="s">
        <v>158</v>
      </c>
      <c r="B102" s="159">
        <v>815</v>
      </c>
      <c r="C102" s="177" t="s">
        <v>218</v>
      </c>
      <c r="D102" s="196" t="s">
        <v>138</v>
      </c>
      <c r="E102" s="173" t="s">
        <v>277</v>
      </c>
      <c r="F102" s="193"/>
      <c r="G102" s="194">
        <v>380.1</v>
      </c>
      <c r="H102" s="194"/>
      <c r="I102" s="194"/>
    </row>
    <row r="103" spans="1:9" ht="57" customHeight="1">
      <c r="A103" s="192" t="s">
        <v>222</v>
      </c>
      <c r="B103" s="159">
        <v>815</v>
      </c>
      <c r="C103" s="141" t="s">
        <v>218</v>
      </c>
      <c r="D103" s="141" t="s">
        <v>138</v>
      </c>
      <c r="E103" s="173" t="s">
        <v>225</v>
      </c>
      <c r="F103" s="193"/>
      <c r="G103" s="194">
        <f>G104</f>
        <v>203</v>
      </c>
      <c r="H103" s="194"/>
      <c r="I103" s="194"/>
    </row>
    <row r="104" spans="1:9" ht="60.75" customHeight="1">
      <c r="A104" s="195" t="s">
        <v>158</v>
      </c>
      <c r="B104" s="159">
        <v>815</v>
      </c>
      <c r="C104" s="177" t="s">
        <v>218</v>
      </c>
      <c r="D104" s="196" t="s">
        <v>138</v>
      </c>
      <c r="E104" s="173" t="s">
        <v>225</v>
      </c>
      <c r="F104" s="193"/>
      <c r="G104" s="194">
        <v>203</v>
      </c>
      <c r="H104" s="194"/>
      <c r="I104" s="194"/>
    </row>
    <row r="105" spans="1:9" ht="56.25" customHeight="1">
      <c r="A105" s="192" t="s">
        <v>222</v>
      </c>
      <c r="B105" s="159">
        <v>815</v>
      </c>
      <c r="C105" s="177" t="s">
        <v>218</v>
      </c>
      <c r="D105" s="146" t="s">
        <v>138</v>
      </c>
      <c r="E105" s="173" t="s">
        <v>226</v>
      </c>
      <c r="F105" s="151"/>
      <c r="G105" s="152">
        <f>G106+G108+G110</f>
        <v>1053.9</v>
      </c>
      <c r="H105" s="152">
        <f>H106+H108</f>
        <v>572</v>
      </c>
      <c r="I105" s="152">
        <f>I106+I108</f>
        <v>651.8</v>
      </c>
    </row>
    <row r="106" spans="1:9" ht="123.75" customHeight="1">
      <c r="A106" s="176" t="s">
        <v>148</v>
      </c>
      <c r="B106" s="159">
        <v>815</v>
      </c>
      <c r="C106" s="177" t="s">
        <v>218</v>
      </c>
      <c r="D106" s="146" t="s">
        <v>138</v>
      </c>
      <c r="E106" s="173" t="s">
        <v>226</v>
      </c>
      <c r="F106" s="151">
        <v>100</v>
      </c>
      <c r="G106" s="152">
        <f>G107</f>
        <v>679.9</v>
      </c>
      <c r="H106" s="152">
        <f>H107</f>
        <v>539.7</v>
      </c>
      <c r="I106" s="152">
        <f>I107</f>
        <v>620</v>
      </c>
    </row>
    <row r="107" spans="1:9" ht="39.75" customHeight="1">
      <c r="A107" s="176" t="s">
        <v>224</v>
      </c>
      <c r="B107" s="159">
        <v>815</v>
      </c>
      <c r="C107" s="177" t="s">
        <v>218</v>
      </c>
      <c r="D107" s="146" t="s">
        <v>138</v>
      </c>
      <c r="E107" s="173" t="s">
        <v>226</v>
      </c>
      <c r="F107" s="151">
        <v>110</v>
      </c>
      <c r="G107" s="152">
        <v>679.9</v>
      </c>
      <c r="H107" s="152">
        <v>539.7</v>
      </c>
      <c r="I107" s="152">
        <v>620</v>
      </c>
    </row>
    <row r="108" spans="1:9" ht="57" customHeight="1">
      <c r="A108" s="176" t="s">
        <v>157</v>
      </c>
      <c r="B108" s="159">
        <v>815</v>
      </c>
      <c r="C108" s="177" t="s">
        <v>218</v>
      </c>
      <c r="D108" s="146" t="s">
        <v>138</v>
      </c>
      <c r="E108" s="173" t="s">
        <v>226</v>
      </c>
      <c r="F108" s="151">
        <v>200</v>
      </c>
      <c r="G108" s="152">
        <f>G109</f>
        <v>370.3</v>
      </c>
      <c r="H108" s="152">
        <f>H109</f>
        <v>32.3</v>
      </c>
      <c r="I108" s="152">
        <f>I109</f>
        <v>31.8</v>
      </c>
    </row>
    <row r="109" spans="1:9" ht="63.75" customHeight="1">
      <c r="A109" s="198" t="s">
        <v>158</v>
      </c>
      <c r="B109" s="167">
        <v>815</v>
      </c>
      <c r="C109" s="199" t="s">
        <v>218</v>
      </c>
      <c r="D109" s="200" t="s">
        <v>138</v>
      </c>
      <c r="E109" s="201" t="s">
        <v>226</v>
      </c>
      <c r="F109" s="202">
        <v>240</v>
      </c>
      <c r="G109" s="203">
        <v>370.3</v>
      </c>
      <c r="H109" s="203">
        <v>32.3</v>
      </c>
      <c r="I109" s="203">
        <v>31.8</v>
      </c>
    </row>
    <row r="110" spans="1:9" ht="34.5" customHeight="1">
      <c r="A110" s="150" t="s">
        <v>159</v>
      </c>
      <c r="B110" s="167">
        <v>815</v>
      </c>
      <c r="C110" s="199" t="s">
        <v>218</v>
      </c>
      <c r="D110" s="200" t="s">
        <v>138</v>
      </c>
      <c r="E110" s="201" t="s">
        <v>226</v>
      </c>
      <c r="F110" s="132">
        <v>800</v>
      </c>
      <c r="G110" s="178">
        <f>G111+G112</f>
        <v>3.7</v>
      </c>
      <c r="H110" s="178"/>
      <c r="I110" s="178"/>
    </row>
    <row r="111" spans="1:9" ht="24.75" customHeight="1">
      <c r="A111" s="176" t="s">
        <v>281</v>
      </c>
      <c r="B111" s="167">
        <v>815</v>
      </c>
      <c r="C111" s="199" t="s">
        <v>218</v>
      </c>
      <c r="D111" s="200" t="s">
        <v>138</v>
      </c>
      <c r="E111" s="201" t="s">
        <v>226</v>
      </c>
      <c r="F111" s="132">
        <v>830</v>
      </c>
      <c r="G111" s="178">
        <v>1.7</v>
      </c>
      <c r="H111" s="178"/>
      <c r="I111" s="178"/>
    </row>
    <row r="112" spans="1:9" ht="27.75" customHeight="1">
      <c r="A112" s="187" t="s">
        <v>160</v>
      </c>
      <c r="B112" s="167">
        <v>815</v>
      </c>
      <c r="C112" s="199" t="s">
        <v>218</v>
      </c>
      <c r="D112" s="200" t="s">
        <v>138</v>
      </c>
      <c r="E112" s="201" t="s">
        <v>226</v>
      </c>
      <c r="F112" s="204">
        <v>850</v>
      </c>
      <c r="G112" s="205">
        <v>2</v>
      </c>
      <c r="H112" s="205"/>
      <c r="I112" s="205"/>
    </row>
    <row r="113" spans="1:9" ht="51" customHeight="1">
      <c r="A113" s="176" t="s">
        <v>282</v>
      </c>
      <c r="B113" s="167">
        <v>815</v>
      </c>
      <c r="C113" s="199" t="s">
        <v>218</v>
      </c>
      <c r="D113" s="200" t="s">
        <v>138</v>
      </c>
      <c r="E113" s="201" t="s">
        <v>283</v>
      </c>
      <c r="F113" s="132"/>
      <c r="G113" s="178">
        <f>G114</f>
        <v>24.8</v>
      </c>
      <c r="H113" s="178"/>
      <c r="I113" s="178"/>
    </row>
    <row r="114" spans="1:9" ht="126.75" customHeight="1">
      <c r="A114" s="176" t="s">
        <v>148</v>
      </c>
      <c r="B114" s="167">
        <v>815</v>
      </c>
      <c r="C114" s="199" t="s">
        <v>218</v>
      </c>
      <c r="D114" s="200" t="s">
        <v>138</v>
      </c>
      <c r="E114" s="201" t="s">
        <v>283</v>
      </c>
      <c r="F114" s="132">
        <v>100</v>
      </c>
      <c r="G114" s="178">
        <f>G115</f>
        <v>24.8</v>
      </c>
      <c r="H114" s="178"/>
      <c r="I114" s="178"/>
    </row>
    <row r="115" spans="1:9" ht="45" customHeight="1">
      <c r="A115" s="176" t="s">
        <v>224</v>
      </c>
      <c r="B115" s="167">
        <v>815</v>
      </c>
      <c r="C115" s="199" t="s">
        <v>218</v>
      </c>
      <c r="D115" s="200" t="s">
        <v>138</v>
      </c>
      <c r="E115" s="201" t="s">
        <v>283</v>
      </c>
      <c r="F115" s="132">
        <v>120</v>
      </c>
      <c r="G115" s="178">
        <v>24.8</v>
      </c>
      <c r="H115" s="178"/>
      <c r="I115" s="178"/>
    </row>
    <row r="116" spans="1:9" ht="21" customHeight="1">
      <c r="A116" s="192"/>
      <c r="B116" s="138"/>
      <c r="C116" s="177"/>
      <c r="D116" s="177"/>
      <c r="E116" s="173"/>
      <c r="F116" s="197"/>
      <c r="G116" s="158"/>
      <c r="H116" s="158"/>
      <c r="I116" s="178"/>
    </row>
    <row r="117" spans="1:9" ht="24" customHeight="1">
      <c r="A117" s="127" t="s">
        <v>227</v>
      </c>
      <c r="B117" s="128">
        <v>815</v>
      </c>
      <c r="C117" s="134" t="s">
        <v>188</v>
      </c>
      <c r="D117" s="134" t="s">
        <v>139</v>
      </c>
      <c r="E117" s="173"/>
      <c r="F117" s="136"/>
      <c r="G117" s="137">
        <f>G118</f>
        <v>9.1</v>
      </c>
      <c r="H117" s="137">
        <f aca="true" t="shared" si="11" ref="H117:I121">H118</f>
        <v>0</v>
      </c>
      <c r="I117" s="137">
        <f t="shared" si="11"/>
        <v>0</v>
      </c>
    </row>
    <row r="118" spans="1:9" ht="26.25" customHeight="1">
      <c r="A118" s="127" t="s">
        <v>228</v>
      </c>
      <c r="B118" s="128">
        <v>815</v>
      </c>
      <c r="C118" s="134" t="s">
        <v>188</v>
      </c>
      <c r="D118" s="134" t="s">
        <v>138</v>
      </c>
      <c r="E118" s="173"/>
      <c r="F118" s="139"/>
      <c r="G118" s="158">
        <f>G119</f>
        <v>9.1</v>
      </c>
      <c r="H118" s="158">
        <f t="shared" si="11"/>
        <v>0</v>
      </c>
      <c r="I118" s="158">
        <f t="shared" si="11"/>
        <v>0</v>
      </c>
    </row>
    <row r="119" spans="1:9" ht="29.25" customHeight="1">
      <c r="A119" s="176" t="s">
        <v>229</v>
      </c>
      <c r="B119" s="159">
        <v>815</v>
      </c>
      <c r="C119" s="141" t="s">
        <v>188</v>
      </c>
      <c r="D119" s="141" t="s">
        <v>138</v>
      </c>
      <c r="E119" s="142" t="s">
        <v>230</v>
      </c>
      <c r="F119" s="143"/>
      <c r="G119" s="144">
        <f>G120</f>
        <v>9.1</v>
      </c>
      <c r="H119" s="144">
        <f t="shared" si="11"/>
        <v>0</v>
      </c>
      <c r="I119" s="144">
        <f t="shared" si="11"/>
        <v>0</v>
      </c>
    </row>
    <row r="120" spans="1:9" ht="31.5" customHeight="1">
      <c r="A120" s="176" t="s">
        <v>231</v>
      </c>
      <c r="B120" s="159">
        <v>815</v>
      </c>
      <c r="C120" s="146"/>
      <c r="D120" s="146"/>
      <c r="E120" s="147" t="s">
        <v>232</v>
      </c>
      <c r="F120" s="148"/>
      <c r="G120" s="149">
        <f>G121</f>
        <v>9.1</v>
      </c>
      <c r="H120" s="149">
        <f t="shared" si="11"/>
        <v>0</v>
      </c>
      <c r="I120" s="149">
        <f t="shared" si="11"/>
        <v>0</v>
      </c>
    </row>
    <row r="121" spans="1:9" ht="32.25" customHeight="1">
      <c r="A121" s="176" t="s">
        <v>233</v>
      </c>
      <c r="B121" s="159">
        <v>815</v>
      </c>
      <c r="C121" s="146" t="s">
        <v>188</v>
      </c>
      <c r="D121" s="146" t="s">
        <v>138</v>
      </c>
      <c r="E121" s="147" t="s">
        <v>232</v>
      </c>
      <c r="F121" s="148">
        <v>300</v>
      </c>
      <c r="G121" s="149">
        <f>G122</f>
        <v>9.1</v>
      </c>
      <c r="H121" s="149">
        <f t="shared" si="11"/>
        <v>0</v>
      </c>
      <c r="I121" s="149">
        <f t="shared" si="11"/>
        <v>0</v>
      </c>
    </row>
    <row r="122" spans="1:9" ht="48.75" customHeight="1">
      <c r="A122" s="176" t="s">
        <v>234</v>
      </c>
      <c r="B122" s="159">
        <v>815</v>
      </c>
      <c r="C122" s="154" t="s">
        <v>188</v>
      </c>
      <c r="D122" s="154" t="s">
        <v>138</v>
      </c>
      <c r="E122" s="147" t="s">
        <v>232</v>
      </c>
      <c r="F122" s="160">
        <v>320</v>
      </c>
      <c r="G122" s="161">
        <v>9.1</v>
      </c>
      <c r="H122" s="161">
        <v>0</v>
      </c>
      <c r="I122" s="161">
        <v>0</v>
      </c>
    </row>
    <row r="123" spans="1:9" ht="15.75">
      <c r="A123" s="176"/>
      <c r="B123" s="138"/>
      <c r="C123" s="177"/>
      <c r="D123" s="177"/>
      <c r="E123" s="173"/>
      <c r="F123" s="139"/>
      <c r="G123" s="158"/>
      <c r="H123" s="158"/>
      <c r="I123" s="178"/>
    </row>
    <row r="124" spans="1:9" ht="15.75">
      <c r="A124" s="219" t="s">
        <v>235</v>
      </c>
      <c r="B124" s="219"/>
      <c r="C124" s="219"/>
      <c r="D124" s="219"/>
      <c r="E124" s="219"/>
      <c r="F124" s="219"/>
      <c r="G124" s="133">
        <f>G11</f>
        <v>8064.500000000001</v>
      </c>
      <c r="H124" s="133">
        <f>H11</f>
        <v>5186.8</v>
      </c>
      <c r="I124" s="133">
        <f>I11</f>
        <v>5260.5</v>
      </c>
    </row>
    <row r="125" spans="1:9" ht="15.75">
      <c r="A125" s="61"/>
      <c r="B125" s="62"/>
      <c r="C125" s="63"/>
      <c r="D125" s="62"/>
      <c r="E125" s="62"/>
      <c r="F125" s="62"/>
      <c r="G125" s="62"/>
      <c r="H125" s="62"/>
      <c r="I125" s="62"/>
    </row>
    <row r="126" spans="1:9" ht="15.75">
      <c r="A126" s="62"/>
      <c r="B126" s="62"/>
      <c r="C126" s="63"/>
      <c r="D126" s="62"/>
      <c r="E126" s="62"/>
      <c r="F126" s="62"/>
      <c r="G126" s="62"/>
      <c r="H126" s="62"/>
      <c r="I126" s="64"/>
    </row>
    <row r="127" spans="1:9" ht="15.75">
      <c r="A127" s="62"/>
      <c r="B127" s="62"/>
      <c r="C127" s="63"/>
      <c r="D127" s="62"/>
      <c r="E127" s="62"/>
      <c r="F127" s="62"/>
      <c r="G127" s="62"/>
      <c r="H127" s="62"/>
      <c r="I127" s="64"/>
    </row>
    <row r="128" spans="1:9" ht="15.75">
      <c r="A128" s="65"/>
      <c r="B128" s="62"/>
      <c r="C128" s="63"/>
      <c r="D128" s="62"/>
      <c r="E128" s="62"/>
      <c r="F128" s="62"/>
      <c r="G128" s="62"/>
      <c r="H128" s="62"/>
      <c r="I128" s="62"/>
    </row>
    <row r="129" spans="1:9" ht="15.75">
      <c r="A129" s="62"/>
      <c r="B129" s="62"/>
      <c r="C129" s="63"/>
      <c r="D129" s="62"/>
      <c r="E129" s="62"/>
      <c r="F129" s="62"/>
      <c r="G129" s="62"/>
      <c r="H129" s="62"/>
      <c r="I129" s="64"/>
    </row>
    <row r="130" spans="1:9" ht="15.75">
      <c r="A130" s="62"/>
      <c r="B130" s="62"/>
      <c r="C130" s="63"/>
      <c r="D130" s="62"/>
      <c r="E130" s="62"/>
      <c r="F130" s="62"/>
      <c r="G130" s="62"/>
      <c r="H130" s="62"/>
      <c r="I130" s="62"/>
    </row>
    <row r="131" spans="1:9" ht="15.75">
      <c r="A131" s="62"/>
      <c r="B131" s="62"/>
      <c r="C131" s="63"/>
      <c r="D131" s="62"/>
      <c r="E131" s="62"/>
      <c r="F131" s="62"/>
      <c r="G131" s="62"/>
      <c r="H131" s="62"/>
      <c r="I131" s="62"/>
    </row>
    <row r="132" spans="1:9" ht="15.75">
      <c r="A132" s="62"/>
      <c r="B132" s="62"/>
      <c r="C132" s="63"/>
      <c r="D132" s="62"/>
      <c r="E132" s="62"/>
      <c r="F132" s="66"/>
      <c r="G132" s="66"/>
      <c r="H132" s="66"/>
      <c r="I132" s="62"/>
    </row>
    <row r="133" spans="1:9" ht="15.75">
      <c r="A133" s="62"/>
      <c r="B133" s="62"/>
      <c r="C133" s="63"/>
      <c r="D133" s="62"/>
      <c r="E133" s="62"/>
      <c r="F133" s="62"/>
      <c r="G133" s="62"/>
      <c r="H133" s="62"/>
      <c r="I133" s="62"/>
    </row>
    <row r="134" spans="1:9" ht="15.75">
      <c r="A134" s="62"/>
      <c r="B134" s="62"/>
      <c r="C134" s="63"/>
      <c r="D134" s="62"/>
      <c r="E134" s="62"/>
      <c r="F134" s="62"/>
      <c r="G134" s="62"/>
      <c r="H134" s="62"/>
      <c r="I134" s="62"/>
    </row>
    <row r="135" spans="1:9" ht="15.75">
      <c r="A135" s="62"/>
      <c r="B135" s="62"/>
      <c r="C135" s="63"/>
      <c r="D135" s="62"/>
      <c r="E135" s="62"/>
      <c r="F135" s="62"/>
      <c r="G135" s="62"/>
      <c r="H135" s="62"/>
      <c r="I135" s="62"/>
    </row>
    <row r="136" spans="1:9" ht="15.75">
      <c r="A136" s="62"/>
      <c r="B136" s="62"/>
      <c r="C136" s="63"/>
      <c r="D136" s="62"/>
      <c r="E136" s="62"/>
      <c r="F136" s="62"/>
      <c r="G136" s="62"/>
      <c r="H136" s="62"/>
      <c r="I136" s="62"/>
    </row>
    <row r="137" spans="1:9" ht="15.75">
      <c r="A137" s="62"/>
      <c r="B137" s="62"/>
      <c r="C137" s="63"/>
      <c r="D137" s="62"/>
      <c r="E137" s="62"/>
      <c r="F137" s="62"/>
      <c r="G137" s="62"/>
      <c r="H137" s="62"/>
      <c r="I137" s="62"/>
    </row>
    <row r="138" spans="1:9" ht="15.75">
      <c r="A138" s="62"/>
      <c r="B138" s="62"/>
      <c r="C138" s="63"/>
      <c r="D138" s="62"/>
      <c r="E138" s="62"/>
      <c r="F138" s="62"/>
      <c r="G138" s="62"/>
      <c r="H138" s="62"/>
      <c r="I138" s="62"/>
    </row>
    <row r="139" spans="1:9" ht="15.75">
      <c r="A139" s="62"/>
      <c r="B139" s="62"/>
      <c r="C139" s="63"/>
      <c r="D139" s="62"/>
      <c r="E139" s="62"/>
      <c r="F139" s="62"/>
      <c r="G139" s="62"/>
      <c r="H139" s="62"/>
      <c r="I139" s="62"/>
    </row>
    <row r="140" spans="1:9" ht="15.75">
      <c r="A140" s="62"/>
      <c r="B140" s="62"/>
      <c r="C140" s="63"/>
      <c r="D140" s="62"/>
      <c r="E140" s="62"/>
      <c r="F140" s="62"/>
      <c r="G140" s="62"/>
      <c r="H140" s="62"/>
      <c r="I140" s="62"/>
    </row>
    <row r="141" spans="1:9" ht="15.75">
      <c r="A141" s="62"/>
      <c r="B141" s="62"/>
      <c r="C141" s="63"/>
      <c r="D141" s="62"/>
      <c r="E141" s="62"/>
      <c r="F141" s="62"/>
      <c r="G141" s="62"/>
      <c r="H141" s="62"/>
      <c r="I141" s="62"/>
    </row>
    <row r="142" spans="1:9" ht="15.75">
      <c r="A142" s="62"/>
      <c r="B142" s="62"/>
      <c r="C142" s="63"/>
      <c r="D142" s="62"/>
      <c r="E142" s="62"/>
      <c r="F142" s="62"/>
      <c r="G142" s="62"/>
      <c r="H142" s="62"/>
      <c r="I142" s="62"/>
    </row>
    <row r="143" spans="1:9" ht="15.75">
      <c r="A143" s="62"/>
      <c r="B143" s="62"/>
      <c r="C143" s="63"/>
      <c r="D143" s="62"/>
      <c r="E143" s="62"/>
      <c r="F143" s="62"/>
      <c r="G143" s="62"/>
      <c r="H143" s="62"/>
      <c r="I143" s="62"/>
    </row>
    <row r="144" spans="1:9" ht="15.75">
      <c r="A144" s="62"/>
      <c r="B144" s="62"/>
      <c r="C144" s="63"/>
      <c r="D144" s="62"/>
      <c r="E144" s="62"/>
      <c r="F144" s="62"/>
      <c r="G144" s="62"/>
      <c r="H144" s="62"/>
      <c r="I144" s="62"/>
    </row>
    <row r="145" spans="1:9" ht="15.75">
      <c r="A145" s="62"/>
      <c r="B145" s="62"/>
      <c r="C145" s="63"/>
      <c r="D145" s="62"/>
      <c r="E145" s="62"/>
      <c r="F145" s="62"/>
      <c r="G145" s="62"/>
      <c r="H145" s="62"/>
      <c r="I145" s="62"/>
    </row>
    <row r="146" spans="1:9" ht="15.75">
      <c r="A146" s="62"/>
      <c r="B146" s="62"/>
      <c r="C146" s="63"/>
      <c r="D146" s="62"/>
      <c r="E146" s="62"/>
      <c r="F146" s="62"/>
      <c r="G146" s="62"/>
      <c r="H146" s="62"/>
      <c r="I146" s="62"/>
    </row>
    <row r="147" spans="1:9" ht="15.75">
      <c r="A147" s="62"/>
      <c r="B147" s="62"/>
      <c r="C147" s="63"/>
      <c r="D147" s="62"/>
      <c r="E147" s="62"/>
      <c r="F147" s="62"/>
      <c r="G147" s="62"/>
      <c r="H147" s="62"/>
      <c r="I147" s="62"/>
    </row>
    <row r="148" spans="1:9" ht="15.75">
      <c r="A148" s="62"/>
      <c r="B148" s="62"/>
      <c r="C148" s="63"/>
      <c r="D148" s="62"/>
      <c r="E148" s="62"/>
      <c r="F148" s="62"/>
      <c r="G148" s="62"/>
      <c r="H148" s="62"/>
      <c r="I148" s="62"/>
    </row>
    <row r="149" spans="1:9" ht="15.75">
      <c r="A149" s="62"/>
      <c r="B149" s="62"/>
      <c r="C149" s="63"/>
      <c r="D149" s="62"/>
      <c r="E149" s="62"/>
      <c r="F149" s="62"/>
      <c r="G149" s="62"/>
      <c r="H149" s="62"/>
      <c r="I149" s="62"/>
    </row>
    <row r="150" spans="1:9" ht="15.75">
      <c r="A150" s="62"/>
      <c r="B150" s="62"/>
      <c r="C150" s="63"/>
      <c r="D150" s="62"/>
      <c r="E150" s="62"/>
      <c r="F150" s="62"/>
      <c r="G150" s="62"/>
      <c r="H150" s="62"/>
      <c r="I150" s="62"/>
    </row>
    <row r="151" spans="1:9" ht="15.75">
      <c r="A151" s="62"/>
      <c r="B151" s="62"/>
      <c r="C151" s="63"/>
      <c r="D151" s="62"/>
      <c r="E151" s="62"/>
      <c r="F151" s="62"/>
      <c r="G151" s="62"/>
      <c r="H151" s="62"/>
      <c r="I151" s="62"/>
    </row>
    <row r="152" spans="1:9" ht="15.75">
      <c r="A152" s="62"/>
      <c r="B152" s="62"/>
      <c r="C152" s="63"/>
      <c r="D152" s="62"/>
      <c r="E152" s="62"/>
      <c r="F152" s="62"/>
      <c r="G152" s="62"/>
      <c r="H152" s="62"/>
      <c r="I152" s="62"/>
    </row>
    <row r="153" spans="1:9" ht="15.75">
      <c r="A153" s="62"/>
      <c r="B153" s="62"/>
      <c r="C153" s="63"/>
      <c r="D153" s="62"/>
      <c r="E153" s="62"/>
      <c r="F153" s="62"/>
      <c r="G153" s="62"/>
      <c r="H153" s="62"/>
      <c r="I153" s="62"/>
    </row>
    <row r="154" spans="1:9" ht="15.75">
      <c r="A154" s="62"/>
      <c r="B154" s="62"/>
      <c r="C154" s="63"/>
      <c r="D154" s="62"/>
      <c r="E154" s="62"/>
      <c r="F154" s="62"/>
      <c r="G154" s="62"/>
      <c r="H154" s="62"/>
      <c r="I154" s="62"/>
    </row>
    <row r="155" spans="1:9" ht="15.75">
      <c r="A155" s="62"/>
      <c r="B155" s="62"/>
      <c r="C155" s="63"/>
      <c r="D155" s="62"/>
      <c r="E155" s="62"/>
      <c r="F155" s="62"/>
      <c r="G155" s="62"/>
      <c r="H155" s="62"/>
      <c r="I155" s="62"/>
    </row>
    <row r="156" spans="1:9" ht="15.75">
      <c r="A156" s="62"/>
      <c r="B156" s="62"/>
      <c r="C156" s="63"/>
      <c r="D156" s="62"/>
      <c r="E156" s="62"/>
      <c r="F156" s="62"/>
      <c r="G156" s="62"/>
      <c r="H156" s="62"/>
      <c r="I156" s="62"/>
    </row>
    <row r="157" spans="1:9" ht="15.75">
      <c r="A157" s="62"/>
      <c r="B157" s="62"/>
      <c r="C157" s="63"/>
      <c r="D157" s="62"/>
      <c r="E157" s="62"/>
      <c r="F157" s="62"/>
      <c r="G157" s="62"/>
      <c r="H157" s="62"/>
      <c r="I157" s="62"/>
    </row>
  </sheetData>
  <sheetProtection/>
  <mergeCells count="15">
    <mergeCell ref="A124:F124"/>
    <mergeCell ref="A8:I8"/>
    <mergeCell ref="A9:A10"/>
    <mergeCell ref="B9:B10"/>
    <mergeCell ref="C9:C10"/>
    <mergeCell ref="D9:D10"/>
    <mergeCell ref="E9:E10"/>
    <mergeCell ref="F9:F10"/>
    <mergeCell ref="G9:I9"/>
    <mergeCell ref="G1:I1"/>
    <mergeCell ref="B2:I2"/>
    <mergeCell ref="B3:I3"/>
    <mergeCell ref="B4:I4"/>
    <mergeCell ref="B5:I5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F24" sqref="F24"/>
    </sheetView>
  </sheetViews>
  <sheetFormatPr defaultColWidth="9.00390625" defaultRowHeight="12.75"/>
  <cols>
    <col min="1" max="1" width="30.375" style="68" customWidth="1"/>
    <col min="2" max="2" width="9.125" style="103" customWidth="1"/>
    <col min="3" max="3" width="9.125" style="68" customWidth="1"/>
    <col min="4" max="4" width="11.125" style="68" customWidth="1"/>
    <col min="5" max="5" width="10.625" style="68" customWidth="1"/>
    <col min="6" max="6" width="11.25390625" style="68" customWidth="1"/>
    <col min="7" max="16384" width="9.125" style="68" customWidth="1"/>
  </cols>
  <sheetData>
    <row r="1" spans="2:6" ht="15.75">
      <c r="B1" s="69"/>
      <c r="C1" s="70"/>
      <c r="D1" s="212" t="s">
        <v>236</v>
      </c>
      <c r="E1" s="212"/>
      <c r="F1" s="212"/>
    </row>
    <row r="2" spans="2:6" ht="15.75">
      <c r="B2" s="215" t="s">
        <v>118</v>
      </c>
      <c r="C2" s="215"/>
      <c r="D2" s="215"/>
      <c r="E2" s="215"/>
      <c r="F2" s="215"/>
    </row>
    <row r="3" spans="2:6" ht="15.75">
      <c r="B3" s="212" t="s">
        <v>237</v>
      </c>
      <c r="C3" s="212"/>
      <c r="D3" s="212"/>
      <c r="E3" s="212"/>
      <c r="F3" s="212"/>
    </row>
    <row r="4" spans="2:6" ht="15.75">
      <c r="B4" s="212" t="s">
        <v>120</v>
      </c>
      <c r="C4" s="212"/>
      <c r="D4" s="212"/>
      <c r="E4" s="212"/>
      <c r="F4" s="212"/>
    </row>
    <row r="5" spans="2:6" ht="15.75">
      <c r="B5" s="216" t="s">
        <v>286</v>
      </c>
      <c r="C5" s="216"/>
      <c r="D5" s="216"/>
      <c r="E5" s="216"/>
      <c r="F5" s="216"/>
    </row>
    <row r="6" spans="2:6" ht="15.75">
      <c r="B6" s="51"/>
      <c r="C6" s="50"/>
      <c r="D6" s="5"/>
      <c r="E6" s="5"/>
      <c r="F6" s="5"/>
    </row>
    <row r="7" spans="1:6" ht="15.75">
      <c r="A7" s="218" t="s">
        <v>238</v>
      </c>
      <c r="B7" s="218"/>
      <c r="C7" s="218"/>
      <c r="D7" s="218"/>
      <c r="E7" s="218"/>
      <c r="F7" s="218"/>
    </row>
    <row r="8" spans="1:6" ht="15.75">
      <c r="A8" s="220"/>
      <c r="B8" s="220"/>
      <c r="C8" s="220"/>
      <c r="D8" s="220"/>
      <c r="E8" s="220"/>
      <c r="F8" s="220"/>
    </row>
    <row r="9" spans="1:6" ht="15.75">
      <c r="A9" s="221" t="s">
        <v>239</v>
      </c>
      <c r="B9" s="223" t="s">
        <v>240</v>
      </c>
      <c r="C9" s="221" t="s">
        <v>133</v>
      </c>
      <c r="D9" s="222" t="s">
        <v>32</v>
      </c>
      <c r="E9" s="222"/>
      <c r="F9" s="222"/>
    </row>
    <row r="10" spans="1:7" ht="15.75">
      <c r="A10" s="221"/>
      <c r="B10" s="223"/>
      <c r="C10" s="221"/>
      <c r="D10" s="54" t="s">
        <v>34</v>
      </c>
      <c r="E10" s="54" t="s">
        <v>35</v>
      </c>
      <c r="F10" s="54" t="s">
        <v>36</v>
      </c>
      <c r="G10" s="71"/>
    </row>
    <row r="11" spans="1:7" ht="25.5" customHeight="1">
      <c r="A11" s="72" t="s">
        <v>137</v>
      </c>
      <c r="B11" s="73" t="s">
        <v>138</v>
      </c>
      <c r="C11" s="73" t="s">
        <v>139</v>
      </c>
      <c r="D11" s="74">
        <f>D12+D13+D15+D14</f>
        <v>2685</v>
      </c>
      <c r="E11" s="74">
        <f>E12+E13+E15+E14</f>
        <v>2685</v>
      </c>
      <c r="F11" s="74">
        <f>F12+F13+F15+F14</f>
        <v>2685</v>
      </c>
      <c r="G11" s="71"/>
    </row>
    <row r="12" spans="1:7" ht="61.5" customHeight="1">
      <c r="A12" s="75" t="s">
        <v>241</v>
      </c>
      <c r="B12" s="76" t="s">
        <v>242</v>
      </c>
      <c r="C12" s="76" t="s">
        <v>243</v>
      </c>
      <c r="D12" s="77">
        <v>585.8</v>
      </c>
      <c r="E12" s="77">
        <v>585.8</v>
      </c>
      <c r="F12" s="77">
        <v>585.8</v>
      </c>
      <c r="G12" s="71"/>
    </row>
    <row r="13" spans="1:7" ht="80.25" customHeight="1">
      <c r="A13" s="75" t="s">
        <v>151</v>
      </c>
      <c r="B13" s="76" t="s">
        <v>138</v>
      </c>
      <c r="C13" s="76" t="s">
        <v>152</v>
      </c>
      <c r="D13" s="77">
        <v>2081</v>
      </c>
      <c r="E13" s="77">
        <v>2081</v>
      </c>
      <c r="F13" s="77">
        <v>2081</v>
      </c>
      <c r="G13" s="71"/>
    </row>
    <row r="14" spans="1:7" ht="65.25" customHeight="1">
      <c r="A14" s="75" t="s">
        <v>164</v>
      </c>
      <c r="B14" s="76" t="s">
        <v>138</v>
      </c>
      <c r="C14" s="76" t="s">
        <v>165</v>
      </c>
      <c r="D14" s="77">
        <v>8.2</v>
      </c>
      <c r="E14" s="77">
        <v>8.2</v>
      </c>
      <c r="F14" s="77">
        <v>8.2</v>
      </c>
      <c r="G14" s="71"/>
    </row>
    <row r="15" spans="1:7" ht="21.75" customHeight="1">
      <c r="A15" s="75" t="s">
        <v>173</v>
      </c>
      <c r="B15" s="76" t="s">
        <v>138</v>
      </c>
      <c r="C15" s="76">
        <v>11</v>
      </c>
      <c r="D15" s="78">
        <v>10</v>
      </c>
      <c r="E15" s="78">
        <v>10</v>
      </c>
      <c r="F15" s="78">
        <v>10</v>
      </c>
      <c r="G15" s="71"/>
    </row>
    <row r="16" spans="1:7" ht="25.5" customHeight="1">
      <c r="A16" s="79" t="s">
        <v>180</v>
      </c>
      <c r="B16" s="80" t="s">
        <v>141</v>
      </c>
      <c r="C16" s="80" t="s">
        <v>139</v>
      </c>
      <c r="D16" s="81">
        <f>D17</f>
        <v>428.5</v>
      </c>
      <c r="E16" s="81">
        <f>E17</f>
        <v>432.9</v>
      </c>
      <c r="F16" s="74">
        <f>F17</f>
        <v>450.2</v>
      </c>
      <c r="G16" s="71"/>
    </row>
    <row r="17" spans="1:7" ht="27.75" customHeight="1">
      <c r="A17" s="82" t="s">
        <v>181</v>
      </c>
      <c r="B17" s="83" t="s">
        <v>141</v>
      </c>
      <c r="C17" s="83" t="s">
        <v>150</v>
      </c>
      <c r="D17" s="84">
        <v>428.5</v>
      </c>
      <c r="E17" s="84">
        <v>432.9</v>
      </c>
      <c r="F17" s="85">
        <v>450.2</v>
      </c>
      <c r="G17" s="71"/>
    </row>
    <row r="18" spans="1:7" ht="35.25" customHeight="1">
      <c r="A18" s="79" t="s">
        <v>186</v>
      </c>
      <c r="B18" s="80" t="s">
        <v>150</v>
      </c>
      <c r="C18" s="80" t="s">
        <v>139</v>
      </c>
      <c r="D18" s="74">
        <f>D19</f>
        <v>366.7</v>
      </c>
      <c r="E18" s="74">
        <f>E19</f>
        <v>0</v>
      </c>
      <c r="F18" s="74">
        <f>F19</f>
        <v>0</v>
      </c>
      <c r="G18" s="71"/>
    </row>
    <row r="19" spans="1:7" ht="52.5" customHeight="1">
      <c r="A19" s="82" t="s">
        <v>187</v>
      </c>
      <c r="B19" s="83" t="s">
        <v>150</v>
      </c>
      <c r="C19" s="83">
        <v>10</v>
      </c>
      <c r="D19" s="85">
        <v>366.7</v>
      </c>
      <c r="E19" s="85">
        <v>0</v>
      </c>
      <c r="F19" s="85">
        <v>0</v>
      </c>
      <c r="G19" s="71"/>
    </row>
    <row r="20" spans="1:7" ht="20.25" customHeight="1">
      <c r="A20" s="86" t="s">
        <v>194</v>
      </c>
      <c r="B20" s="73" t="s">
        <v>195</v>
      </c>
      <c r="C20" s="73" t="s">
        <v>139</v>
      </c>
      <c r="D20" s="74">
        <f>D21+D22+D23+D24</f>
        <v>2913.4</v>
      </c>
      <c r="E20" s="74">
        <f>E21+E22+E23+E24</f>
        <v>1496.6000000000001</v>
      </c>
      <c r="F20" s="74">
        <f>F21+F22+F23+F24</f>
        <v>1473.2</v>
      </c>
      <c r="G20" s="71"/>
    </row>
    <row r="21" spans="1:7" ht="20.25" customHeight="1">
      <c r="A21" s="57" t="s">
        <v>196</v>
      </c>
      <c r="B21" s="87" t="s">
        <v>195</v>
      </c>
      <c r="C21" s="87" t="s">
        <v>138</v>
      </c>
      <c r="D21" s="78">
        <v>100</v>
      </c>
      <c r="E21" s="78">
        <v>0</v>
      </c>
      <c r="F21" s="78">
        <v>0</v>
      </c>
      <c r="G21" s="71"/>
    </row>
    <row r="22" spans="1:7" ht="17.25" customHeight="1">
      <c r="A22" s="57" t="s">
        <v>201</v>
      </c>
      <c r="B22" s="56" t="s">
        <v>195</v>
      </c>
      <c r="C22" s="56" t="s">
        <v>141</v>
      </c>
      <c r="D22" s="78">
        <v>268.3</v>
      </c>
      <c r="E22" s="78">
        <v>0</v>
      </c>
      <c r="F22" s="78">
        <v>0</v>
      </c>
      <c r="G22" s="71"/>
    </row>
    <row r="23" spans="1:7" ht="15.75" customHeight="1">
      <c r="A23" s="88" t="s">
        <v>207</v>
      </c>
      <c r="B23" s="89" t="s">
        <v>195</v>
      </c>
      <c r="C23" s="89" t="s">
        <v>150</v>
      </c>
      <c r="D23" s="85">
        <v>2331.4</v>
      </c>
      <c r="E23" s="85">
        <v>1282.9</v>
      </c>
      <c r="F23" s="85">
        <v>1259.5</v>
      </c>
      <c r="G23" s="71"/>
    </row>
    <row r="24" spans="1:7" ht="30" customHeight="1">
      <c r="A24" s="90" t="s">
        <v>214</v>
      </c>
      <c r="B24" s="89" t="s">
        <v>195</v>
      </c>
      <c r="C24" s="89" t="s">
        <v>195</v>
      </c>
      <c r="D24" s="91">
        <v>213.7</v>
      </c>
      <c r="E24" s="91">
        <v>213.7</v>
      </c>
      <c r="F24" s="91">
        <v>213.7</v>
      </c>
      <c r="G24" s="71"/>
    </row>
    <row r="25" spans="1:7" ht="18" customHeight="1">
      <c r="A25" s="92" t="s">
        <v>217</v>
      </c>
      <c r="B25" s="73" t="s">
        <v>218</v>
      </c>
      <c r="C25" s="73" t="s">
        <v>139</v>
      </c>
      <c r="D25" s="81">
        <f>D26</f>
        <v>1661.8</v>
      </c>
      <c r="E25" s="93">
        <f>E26</f>
        <v>572</v>
      </c>
      <c r="F25" s="94">
        <f>F26</f>
        <v>651.8</v>
      </c>
      <c r="G25" s="71"/>
    </row>
    <row r="26" spans="1:7" ht="15.75">
      <c r="A26" s="95" t="s">
        <v>219</v>
      </c>
      <c r="B26" s="96" t="s">
        <v>218</v>
      </c>
      <c r="C26" s="96" t="s">
        <v>138</v>
      </c>
      <c r="D26" s="84">
        <v>1661.8</v>
      </c>
      <c r="E26" s="84">
        <v>572</v>
      </c>
      <c r="F26" s="85">
        <v>651.8</v>
      </c>
      <c r="G26" s="71"/>
    </row>
    <row r="27" spans="1:7" ht="18" customHeight="1">
      <c r="A27" s="86" t="s">
        <v>227</v>
      </c>
      <c r="B27" s="73" t="s">
        <v>188</v>
      </c>
      <c r="C27" s="73" t="s">
        <v>139</v>
      </c>
      <c r="D27" s="97">
        <f>D28</f>
        <v>9.1</v>
      </c>
      <c r="E27" s="97">
        <f>E28</f>
        <v>0</v>
      </c>
      <c r="F27" s="97">
        <f>F28</f>
        <v>0</v>
      </c>
      <c r="G27" s="71"/>
    </row>
    <row r="28" spans="1:7" ht="21" customHeight="1">
      <c r="A28" s="58" t="s">
        <v>228</v>
      </c>
      <c r="B28" s="89" t="s">
        <v>188</v>
      </c>
      <c r="C28" s="89" t="s">
        <v>138</v>
      </c>
      <c r="D28" s="98">
        <v>9.1</v>
      </c>
      <c r="E28" s="98">
        <v>0</v>
      </c>
      <c r="F28" s="98">
        <v>0</v>
      </c>
      <c r="G28" s="99"/>
    </row>
    <row r="29" spans="1:7" ht="15.75">
      <c r="A29" s="224" t="s">
        <v>235</v>
      </c>
      <c r="B29" s="224"/>
      <c r="C29" s="224"/>
      <c r="D29" s="100">
        <f>D11+D16+D20+D25+D27+D18</f>
        <v>8064.5</v>
      </c>
      <c r="E29" s="100">
        <f>E11+E16+E20+E25+E27+E18+0.3</f>
        <v>5186.8</v>
      </c>
      <c r="F29" s="100">
        <f>F11+F16+F20+F25+F27+F18+0.3</f>
        <v>5260.5</v>
      </c>
      <c r="G29" s="99"/>
    </row>
    <row r="30" spans="1:7" ht="15.75">
      <c r="A30" s="52"/>
      <c r="B30" s="101"/>
      <c r="C30" s="99"/>
      <c r="D30" s="99"/>
      <c r="E30" s="99"/>
      <c r="F30" s="99"/>
      <c r="G30" s="99"/>
    </row>
    <row r="31" spans="1:7" ht="15.75">
      <c r="A31" s="99"/>
      <c r="B31" s="101"/>
      <c r="C31" s="99"/>
      <c r="D31" s="99"/>
      <c r="E31" s="99"/>
      <c r="F31" s="102"/>
      <c r="G31" s="99"/>
    </row>
    <row r="32" ht="15.75">
      <c r="F32" s="71"/>
    </row>
    <row r="33" ht="15.75">
      <c r="A33" s="104"/>
    </row>
    <row r="34" ht="15.75">
      <c r="F34" s="71"/>
    </row>
    <row r="37" spans="4:5" ht="15.75">
      <c r="D37" s="105"/>
      <c r="E37" s="105"/>
    </row>
  </sheetData>
  <sheetProtection/>
  <mergeCells count="12">
    <mergeCell ref="A8:F8"/>
    <mergeCell ref="A9:A10"/>
    <mergeCell ref="B9:B10"/>
    <mergeCell ref="C9:C10"/>
    <mergeCell ref="D9:F9"/>
    <mergeCell ref="A29:C29"/>
    <mergeCell ref="D1:F1"/>
    <mergeCell ref="B2:F2"/>
    <mergeCell ref="B3:F3"/>
    <mergeCell ref="B4:F4"/>
    <mergeCell ref="B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H7" sqref="H7"/>
    </sheetView>
  </sheetViews>
  <sheetFormatPr defaultColWidth="11.125" defaultRowHeight="31.5" customHeight="1"/>
  <cols>
    <col min="1" max="1" width="38.75390625" style="126" customWidth="1"/>
    <col min="2" max="2" width="24.625" style="126" customWidth="1"/>
    <col min="3" max="3" width="8.125" style="126" customWidth="1"/>
    <col min="4" max="4" width="8.375" style="126" customWidth="1"/>
    <col min="5" max="5" width="8.75390625" style="126" customWidth="1"/>
    <col min="6" max="16384" width="11.125" style="107" customWidth="1"/>
  </cols>
  <sheetData>
    <row r="1" spans="1:5" ht="21" customHeight="1">
      <c r="A1" s="2"/>
      <c r="B1" s="106"/>
      <c r="C1" s="212" t="s">
        <v>244</v>
      </c>
      <c r="D1" s="212"/>
      <c r="E1" s="212"/>
    </row>
    <row r="2" spans="1:5" ht="15" customHeight="1">
      <c r="A2" s="2"/>
      <c r="B2" s="212" t="s">
        <v>118</v>
      </c>
      <c r="C2" s="212"/>
      <c r="D2" s="212"/>
      <c r="E2" s="212"/>
    </row>
    <row r="3" spans="1:5" ht="22.5" customHeight="1">
      <c r="A3" s="2"/>
      <c r="B3" s="212" t="s">
        <v>237</v>
      </c>
      <c r="C3" s="212"/>
      <c r="D3" s="212"/>
      <c r="E3" s="212"/>
    </row>
    <row r="4" spans="1:5" ht="31.5" customHeight="1">
      <c r="A4" s="2"/>
      <c r="B4" s="212" t="s">
        <v>120</v>
      </c>
      <c r="C4" s="212"/>
      <c r="D4" s="212"/>
      <c r="E4" s="212"/>
    </row>
    <row r="5" spans="1:5" ht="15" customHeight="1">
      <c r="A5" s="2"/>
      <c r="B5" s="216" t="s">
        <v>287</v>
      </c>
      <c r="C5" s="216"/>
      <c r="D5" s="216"/>
      <c r="E5" s="216"/>
    </row>
    <row r="6" spans="1:5" ht="12" customHeight="1">
      <c r="A6" s="2"/>
      <c r="B6" s="108"/>
      <c r="C6" s="5"/>
      <c r="D6" s="5"/>
      <c r="E6" s="5"/>
    </row>
    <row r="7" spans="1:5" ht="49.5" customHeight="1">
      <c r="A7" s="213" t="s">
        <v>245</v>
      </c>
      <c r="B7" s="213"/>
      <c r="C7" s="213"/>
      <c r="D7" s="213"/>
      <c r="E7" s="213"/>
    </row>
    <row r="8" spans="1:5" ht="2.25" customHeight="1">
      <c r="A8" s="214"/>
      <c r="B8" s="214"/>
      <c r="C8" s="214"/>
      <c r="D8" s="214"/>
      <c r="E8" s="214"/>
    </row>
    <row r="9" spans="1:5" ht="24" customHeight="1">
      <c r="A9" s="225" t="s">
        <v>246</v>
      </c>
      <c r="B9" s="208" t="s">
        <v>11</v>
      </c>
      <c r="C9" s="225" t="s">
        <v>32</v>
      </c>
      <c r="D9" s="225"/>
      <c r="E9" s="225"/>
    </row>
    <row r="10" spans="1:5" ht="24" customHeight="1">
      <c r="A10" s="225"/>
      <c r="B10" s="208"/>
      <c r="C10" s="11" t="s">
        <v>34</v>
      </c>
      <c r="D10" s="11" t="s">
        <v>35</v>
      </c>
      <c r="E10" s="11" t="s">
        <v>36</v>
      </c>
    </row>
    <row r="11" spans="1:5" s="111" customFormat="1" ht="31.5" customHeight="1">
      <c r="A11" s="109" t="s">
        <v>247</v>
      </c>
      <c r="B11" s="110" t="s">
        <v>248</v>
      </c>
      <c r="C11" s="46" t="s">
        <v>249</v>
      </c>
      <c r="D11" s="46" t="s">
        <v>249</v>
      </c>
      <c r="E11" s="46" t="s">
        <v>249</v>
      </c>
    </row>
    <row r="12" spans="1:5" s="115" customFormat="1" ht="31.5" customHeight="1">
      <c r="A12" s="112" t="s">
        <v>250</v>
      </c>
      <c r="B12" s="113" t="s">
        <v>251</v>
      </c>
      <c r="C12" s="114"/>
      <c r="D12" s="114"/>
      <c r="E12" s="114"/>
    </row>
    <row r="13" spans="1:5" s="115" customFormat="1" ht="46.5" customHeight="1">
      <c r="A13" s="18" t="s">
        <v>252</v>
      </c>
      <c r="B13" s="116" t="s">
        <v>253</v>
      </c>
      <c r="C13" s="17"/>
      <c r="D13" s="17"/>
      <c r="E13" s="17"/>
    </row>
    <row r="14" spans="1:5" s="115" customFormat="1" ht="41.25" customHeight="1">
      <c r="A14" s="19" t="s">
        <v>254</v>
      </c>
      <c r="B14" s="116" t="s">
        <v>255</v>
      </c>
      <c r="C14" s="17"/>
      <c r="D14" s="17"/>
      <c r="E14" s="17"/>
    </row>
    <row r="15" spans="1:5" s="115" customFormat="1" ht="49.5" customHeight="1">
      <c r="A15" s="117" t="s">
        <v>256</v>
      </c>
      <c r="B15" s="118" t="s">
        <v>257</v>
      </c>
      <c r="C15" s="119"/>
      <c r="D15" s="119"/>
      <c r="E15" s="119"/>
    </row>
    <row r="16" spans="1:5" ht="31.5" customHeight="1">
      <c r="A16" s="109" t="s">
        <v>258</v>
      </c>
      <c r="B16" s="110" t="s">
        <v>259</v>
      </c>
      <c r="C16" s="46">
        <f>C17+C21</f>
        <v>624.6000000000013</v>
      </c>
      <c r="D16" s="46">
        <f>D17+D21</f>
        <v>0</v>
      </c>
      <c r="E16" s="46">
        <f>E17+E21</f>
        <v>0</v>
      </c>
    </row>
    <row r="17" spans="1:5" ht="24.75" customHeight="1">
      <c r="A17" s="112" t="s">
        <v>260</v>
      </c>
      <c r="B17" s="120" t="s">
        <v>261</v>
      </c>
      <c r="C17" s="121">
        <f>C18</f>
        <v>-7439.9</v>
      </c>
      <c r="D17" s="121">
        <f aca="true" t="shared" si="0" ref="D17:E19">D18</f>
        <v>-5186.8</v>
      </c>
      <c r="E17" s="121">
        <f t="shared" si="0"/>
        <v>-5260.5</v>
      </c>
    </row>
    <row r="18" spans="1:5" ht="20.25" customHeight="1">
      <c r="A18" s="19" t="s">
        <v>262</v>
      </c>
      <c r="B18" s="116" t="s">
        <v>263</v>
      </c>
      <c r="C18" s="122">
        <f>C19</f>
        <v>-7439.9</v>
      </c>
      <c r="D18" s="122">
        <f t="shared" si="0"/>
        <v>-5186.8</v>
      </c>
      <c r="E18" s="122">
        <f t="shared" si="0"/>
        <v>-5260.5</v>
      </c>
    </row>
    <row r="19" spans="1:5" ht="31.5" customHeight="1">
      <c r="A19" s="19" t="s">
        <v>264</v>
      </c>
      <c r="B19" s="116" t="s">
        <v>265</v>
      </c>
      <c r="C19" s="122">
        <f>C20</f>
        <v>-7439.9</v>
      </c>
      <c r="D19" s="122">
        <f t="shared" si="0"/>
        <v>-5186.8</v>
      </c>
      <c r="E19" s="122">
        <f t="shared" si="0"/>
        <v>-5260.5</v>
      </c>
    </row>
    <row r="20" spans="1:5" ht="31.5" customHeight="1">
      <c r="A20" s="18" t="s">
        <v>266</v>
      </c>
      <c r="B20" s="116" t="s">
        <v>267</v>
      </c>
      <c r="C20" s="122">
        <f>-'Приложение № 3'!C71</f>
        <v>-7439.9</v>
      </c>
      <c r="D20" s="122">
        <f>-'Приложение № 3'!D71</f>
        <v>-5186.8</v>
      </c>
      <c r="E20" s="122">
        <f>-'Приложение № 3'!E71</f>
        <v>-5260.5</v>
      </c>
    </row>
    <row r="21" spans="1:5" ht="24" customHeight="1">
      <c r="A21" s="19" t="s">
        <v>268</v>
      </c>
      <c r="B21" s="116" t="s">
        <v>269</v>
      </c>
      <c r="C21" s="122">
        <f>C22</f>
        <v>8064.500000000001</v>
      </c>
      <c r="D21" s="122">
        <f aca="true" t="shared" si="1" ref="D21:E23">D22</f>
        <v>5186.8</v>
      </c>
      <c r="E21" s="122">
        <f t="shared" si="1"/>
        <v>5260.5</v>
      </c>
    </row>
    <row r="22" spans="1:5" ht="22.5" customHeight="1">
      <c r="A22" s="19" t="s">
        <v>270</v>
      </c>
      <c r="B22" s="116" t="s">
        <v>271</v>
      </c>
      <c r="C22" s="122">
        <f>C23</f>
        <v>8064.500000000001</v>
      </c>
      <c r="D22" s="122">
        <f t="shared" si="1"/>
        <v>5186.8</v>
      </c>
      <c r="E22" s="122">
        <f t="shared" si="1"/>
        <v>5260.5</v>
      </c>
    </row>
    <row r="23" spans="1:5" ht="31.5" customHeight="1">
      <c r="A23" s="19" t="s">
        <v>272</v>
      </c>
      <c r="B23" s="116" t="s">
        <v>273</v>
      </c>
      <c r="C23" s="122">
        <f>C24</f>
        <v>8064.500000000001</v>
      </c>
      <c r="D23" s="122">
        <f t="shared" si="1"/>
        <v>5186.8</v>
      </c>
      <c r="E23" s="122">
        <f t="shared" si="1"/>
        <v>5260.5</v>
      </c>
    </row>
    <row r="24" spans="1:5" ht="31.5" customHeight="1">
      <c r="A24" s="117" t="s">
        <v>274</v>
      </c>
      <c r="B24" s="118" t="s">
        <v>275</v>
      </c>
      <c r="C24" s="123">
        <f>'приложение 4'!G124</f>
        <v>8064.500000000001</v>
      </c>
      <c r="D24" s="123">
        <f>'приложение 4'!H124</f>
        <v>5186.8</v>
      </c>
      <c r="E24" s="123">
        <f>'приложение 4'!I124</f>
        <v>5260.5</v>
      </c>
    </row>
    <row r="25" spans="1:5" ht="31.5" customHeight="1">
      <c r="A25" s="44" t="s">
        <v>276</v>
      </c>
      <c r="B25" s="124"/>
      <c r="C25" s="125">
        <v>0</v>
      </c>
      <c r="D25" s="125">
        <v>0</v>
      </c>
      <c r="E25" s="125">
        <v>0</v>
      </c>
    </row>
  </sheetData>
  <sheetProtection/>
  <mergeCells count="10">
    <mergeCell ref="A8:E8"/>
    <mergeCell ref="A9:A10"/>
    <mergeCell ref="B9:B10"/>
    <mergeCell ref="C9:E9"/>
    <mergeCell ref="C1:E1"/>
    <mergeCell ref="B2:E2"/>
    <mergeCell ref="B3:E3"/>
    <mergeCell ref="B4:E4"/>
    <mergeCell ref="B5:E5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 Windows</cp:lastModifiedBy>
  <cp:lastPrinted>2021-05-25T04:46:52Z</cp:lastPrinted>
  <dcterms:created xsi:type="dcterms:W3CDTF">2004-09-13T07:20:24Z</dcterms:created>
  <dcterms:modified xsi:type="dcterms:W3CDTF">2021-05-25T04:46:55Z</dcterms:modified>
  <cp:category/>
  <cp:version/>
  <cp:contentType/>
  <cp:contentStatus/>
</cp:coreProperties>
</file>